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tabRatio="935"/>
  </bookViews>
  <sheets>
    <sheet name="Oviedo Alevín F (8)" sheetId="13" r:id="rId1"/>
    <sheet name="Oviedo Alevín M (32)" sheetId="11" r:id="rId2"/>
    <sheet name="Oviedo Infantil M (16)" sheetId="9" r:id="rId3"/>
    <sheet name="Oviedo Infantil F (8)" sheetId="14" r:id="rId4"/>
    <sheet name="Oviedo Cadete M (8)" sheetId="15" r:id="rId5"/>
    <sheet name="Oviedo Cadete F (8)" sheetId="16"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 i="16" l="1"/>
  <c r="F28" i="16"/>
  <c r="F27" i="16"/>
  <c r="F26" i="16"/>
  <c r="F25" i="16"/>
  <c r="H21" i="16"/>
  <c r="G20" i="16"/>
  <c r="J19" i="16"/>
  <c r="I18" i="16"/>
  <c r="H17" i="16"/>
  <c r="H13" i="16"/>
  <c r="G12" i="16"/>
  <c r="H9" i="16"/>
  <c r="J11" i="16" s="1"/>
  <c r="K6" i="16"/>
  <c r="F6" i="16"/>
  <c r="A31" i="15"/>
  <c r="F28" i="15"/>
  <c r="F27" i="15"/>
  <c r="F26" i="15"/>
  <c r="F25" i="15"/>
  <c r="H21" i="15"/>
  <c r="G20" i="15"/>
  <c r="J19" i="15"/>
  <c r="I18" i="15"/>
  <c r="H17" i="15"/>
  <c r="H13" i="15"/>
  <c r="G12" i="15"/>
  <c r="H9" i="15"/>
  <c r="J11" i="15" s="1"/>
  <c r="K6" i="15"/>
  <c r="F6" i="15"/>
  <c r="A31" i="14"/>
  <c r="F28" i="14"/>
  <c r="F27" i="14"/>
  <c r="F26" i="14"/>
  <c r="F25" i="14"/>
  <c r="H21" i="14"/>
  <c r="G20" i="14"/>
  <c r="J19" i="14"/>
  <c r="I18" i="14"/>
  <c r="H17" i="14"/>
  <c r="H13" i="14"/>
  <c r="G12" i="14"/>
  <c r="H9" i="14"/>
  <c r="J11" i="14" s="1"/>
  <c r="K6" i="14"/>
  <c r="F6" i="14"/>
  <c r="A32" i="13"/>
  <c r="F29" i="13"/>
  <c r="F28" i="13"/>
  <c r="F27" i="13"/>
  <c r="F26" i="13"/>
  <c r="H22" i="13"/>
  <c r="G21" i="13"/>
  <c r="J20" i="13"/>
  <c r="I19" i="13"/>
  <c r="H18" i="13"/>
  <c r="H14" i="13"/>
  <c r="G13" i="13"/>
  <c r="H10" i="13"/>
  <c r="J12" i="13" s="1"/>
  <c r="K7" i="13"/>
  <c r="F7" i="13"/>
  <c r="F80" i="11"/>
  <c r="A80" i="11"/>
  <c r="F79" i="11"/>
  <c r="A79" i="11"/>
  <c r="F78" i="11"/>
  <c r="F77" i="11"/>
  <c r="F76" i="11"/>
  <c r="F75" i="11"/>
  <c r="F74" i="11"/>
  <c r="F73" i="11"/>
  <c r="D70" i="11"/>
  <c r="C70" i="11"/>
  <c r="B70" i="11"/>
  <c r="G68" i="11"/>
  <c r="D68" i="11"/>
  <c r="C68" i="11"/>
  <c r="B68" i="11"/>
  <c r="H69" i="11" s="1"/>
  <c r="I66" i="11"/>
  <c r="D66" i="11"/>
  <c r="C66" i="11"/>
  <c r="B66" i="11"/>
  <c r="H65" i="11"/>
  <c r="J67" i="11" s="1"/>
  <c r="D64" i="11"/>
  <c r="C64" i="11"/>
  <c r="B64" i="11"/>
  <c r="K62" i="11"/>
  <c r="D62" i="11"/>
  <c r="C62" i="11"/>
  <c r="B62" i="11"/>
  <c r="H61" i="11"/>
  <c r="G60" i="11"/>
  <c r="D60" i="11"/>
  <c r="C60" i="11"/>
  <c r="B60" i="11"/>
  <c r="D58" i="11"/>
  <c r="C58" i="11"/>
  <c r="B58" i="11"/>
  <c r="H57" i="11"/>
  <c r="J59" i="11" s="1"/>
  <c r="L63" i="11" s="1"/>
  <c r="D56" i="11"/>
  <c r="C56" i="11"/>
  <c r="B56" i="11"/>
  <c r="M54" i="11"/>
  <c r="D54" i="11"/>
  <c r="C54" i="11"/>
  <c r="B54" i="11"/>
  <c r="H53" i="11"/>
  <c r="G52" i="11"/>
  <c r="D52" i="11"/>
  <c r="C52" i="11"/>
  <c r="B52" i="11"/>
  <c r="I50" i="11"/>
  <c r="D50" i="11"/>
  <c r="C50" i="11"/>
  <c r="B50" i="11"/>
  <c r="H49" i="11"/>
  <c r="J51" i="11" s="1"/>
  <c r="D48" i="11"/>
  <c r="C48" i="11"/>
  <c r="B48" i="11"/>
  <c r="D46" i="11"/>
  <c r="C46" i="11"/>
  <c r="B46" i="11"/>
  <c r="G44" i="11"/>
  <c r="D44" i="11"/>
  <c r="C44" i="11"/>
  <c r="B44" i="11"/>
  <c r="H45" i="11" s="1"/>
  <c r="D42" i="11"/>
  <c r="C42" i="11"/>
  <c r="B42" i="11"/>
  <c r="D40" i="11"/>
  <c r="C40" i="11"/>
  <c r="B40" i="11"/>
  <c r="H41" i="11" s="1"/>
  <c r="J43" i="11" s="1"/>
  <c r="L47" i="11" s="1"/>
  <c r="K39" i="11"/>
  <c r="D38" i="11"/>
  <c r="C38" i="11"/>
  <c r="B38" i="11"/>
  <c r="G36" i="11"/>
  <c r="D36" i="11"/>
  <c r="C36" i="11"/>
  <c r="B36" i="11"/>
  <c r="H37" i="11" s="1"/>
  <c r="I34" i="11"/>
  <c r="D34" i="11"/>
  <c r="C34" i="11"/>
  <c r="B34" i="11"/>
  <c r="D32" i="11"/>
  <c r="C32" i="11"/>
  <c r="B32" i="11"/>
  <c r="H33" i="11" s="1"/>
  <c r="J35" i="11" s="1"/>
  <c r="K30" i="11"/>
  <c r="D30" i="11"/>
  <c r="C30" i="11"/>
  <c r="B30" i="11"/>
  <c r="H29" i="11"/>
  <c r="G28" i="11"/>
  <c r="D28" i="11"/>
  <c r="C28" i="11"/>
  <c r="B28" i="11"/>
  <c r="D26" i="11"/>
  <c r="C26" i="11"/>
  <c r="B26" i="11"/>
  <c r="H25" i="11"/>
  <c r="J27" i="11" s="1"/>
  <c r="L31" i="11" s="1"/>
  <c r="D24" i="11"/>
  <c r="C24" i="11"/>
  <c r="B24" i="11"/>
  <c r="D22" i="11"/>
  <c r="C22" i="11"/>
  <c r="B22" i="11"/>
  <c r="H21" i="11"/>
  <c r="G20" i="11"/>
  <c r="D20" i="11"/>
  <c r="C20" i="11"/>
  <c r="B20" i="11"/>
  <c r="I18" i="11"/>
  <c r="D18" i="11"/>
  <c r="C18" i="11"/>
  <c r="B18" i="11"/>
  <c r="H17" i="11"/>
  <c r="J19" i="11" s="1"/>
  <c r="D16" i="11"/>
  <c r="C16" i="11"/>
  <c r="B16" i="11"/>
  <c r="D14" i="11"/>
  <c r="C14" i="11"/>
  <c r="B14" i="11"/>
  <c r="H13" i="11"/>
  <c r="G12" i="11"/>
  <c r="D12" i="11"/>
  <c r="C12" i="11"/>
  <c r="B12" i="11"/>
  <c r="D10" i="11"/>
  <c r="C10" i="11"/>
  <c r="B10" i="11"/>
  <c r="H9" i="11"/>
  <c r="J11" i="11" s="1"/>
  <c r="L15" i="11" s="1"/>
  <c r="M8" i="11"/>
  <c r="D8" i="11"/>
  <c r="C8" i="11"/>
  <c r="B8" i="11"/>
  <c r="F6" i="11"/>
  <c r="A48" i="9"/>
  <c r="A47" i="9"/>
  <c r="F44" i="9"/>
  <c r="F43" i="9"/>
  <c r="F42" i="9"/>
  <c r="F41" i="9"/>
  <c r="D38" i="9"/>
  <c r="C38" i="9"/>
  <c r="B38" i="9"/>
  <c r="H37" i="9"/>
  <c r="G36" i="9"/>
  <c r="D36" i="9"/>
  <c r="C36" i="9"/>
  <c r="B36" i="9"/>
  <c r="I34" i="9"/>
  <c r="D34" i="9"/>
  <c r="C34" i="9"/>
  <c r="B34" i="9"/>
  <c r="D32" i="9"/>
  <c r="C32" i="9"/>
  <c r="B32" i="9"/>
  <c r="H33" i="9" s="1"/>
  <c r="J35" i="9" s="1"/>
  <c r="K30" i="9"/>
  <c r="D30" i="9"/>
  <c r="C30" i="9"/>
  <c r="B30" i="9"/>
  <c r="H29" i="9"/>
  <c r="G28" i="9"/>
  <c r="D28" i="9"/>
  <c r="C28" i="9"/>
  <c r="B28" i="9"/>
  <c r="D26" i="9"/>
  <c r="C26" i="9"/>
  <c r="B26" i="9"/>
  <c r="D24" i="9"/>
  <c r="C24" i="9"/>
  <c r="B24" i="9"/>
  <c r="H25" i="9" s="1"/>
  <c r="J27" i="9" s="1"/>
  <c r="L31" i="9" s="1"/>
  <c r="K23" i="9"/>
  <c r="D22" i="9"/>
  <c r="C22" i="9"/>
  <c r="B22" i="9"/>
  <c r="G20" i="9"/>
  <c r="D20" i="9"/>
  <c r="C20" i="9"/>
  <c r="B20" i="9"/>
  <c r="H21" i="9" s="1"/>
  <c r="I18" i="9"/>
  <c r="D18" i="9"/>
  <c r="C18" i="9"/>
  <c r="B18" i="9"/>
  <c r="H17" i="9"/>
  <c r="J19" i="9" s="1"/>
  <c r="D16" i="9"/>
  <c r="C16" i="9"/>
  <c r="B16" i="9"/>
  <c r="D14" i="9"/>
  <c r="C14" i="9"/>
  <c r="B14" i="9"/>
  <c r="H13" i="9"/>
  <c r="G12" i="9"/>
  <c r="D12" i="9"/>
  <c r="C12" i="9"/>
  <c r="B12" i="9"/>
  <c r="D10" i="9"/>
  <c r="C10" i="9"/>
  <c r="B10" i="9"/>
  <c r="M8" i="9"/>
  <c r="D8" i="9"/>
  <c r="C8" i="9"/>
  <c r="B8" i="9"/>
  <c r="H9" i="9" s="1"/>
  <c r="J11" i="9" s="1"/>
  <c r="L15" i="9" s="1"/>
  <c r="F6" i="9"/>
</calcChain>
</file>

<file path=xl/sharedStrings.xml><?xml version="1.0" encoding="utf-8"?>
<sst xmlns="http://schemas.openxmlformats.org/spreadsheetml/2006/main" count="247" uniqueCount="91">
  <si>
    <t xml:space="preserve"> 1º TORNEO ZONAL</t>
  </si>
  <si>
    <t>Semana</t>
  </si>
  <si>
    <t>Territorial</t>
  </si>
  <si>
    <t xml:space="preserve"> OVIEDO</t>
  </si>
  <si>
    <t>Club</t>
  </si>
  <si>
    <t>Premios en metálico</t>
  </si>
  <si>
    <t>Femenino</t>
  </si>
  <si>
    <t>Juez Árbitro</t>
  </si>
  <si>
    <t>Licencia</t>
  </si>
  <si>
    <t>Ranking</t>
  </si>
  <si>
    <t>St</t>
  </si>
  <si>
    <t>CS</t>
  </si>
  <si>
    <t>Cuartos Final</t>
  </si>
  <si>
    <t>Semifinales</t>
  </si>
  <si>
    <t>Final</t>
  </si>
  <si>
    <t>v2.0</t>
  </si>
  <si>
    <t>Sorteo fecha/hora</t>
  </si>
  <si>
    <t>#</t>
  </si>
  <si>
    <t>Cabezas  de serie</t>
  </si>
  <si>
    <t>Lucky Losers</t>
  </si>
  <si>
    <t>Reemplaza a</t>
  </si>
  <si>
    <t>Pelota oficial</t>
  </si>
  <si>
    <t>Representante Jugadores</t>
  </si>
  <si>
    <t>Juez Árbitro y Licencia</t>
  </si>
  <si>
    <t>Firma</t>
  </si>
  <si>
    <t>Fecha Finalización</t>
  </si>
  <si>
    <t>Sello de la Federación Territorial</t>
  </si>
  <si>
    <t>OVIEDO</t>
  </si>
  <si>
    <t xml:space="preserve"> Masculino</t>
  </si>
  <si>
    <t>2ª Ronda</t>
  </si>
  <si>
    <t>Bye</t>
  </si>
  <si>
    <t>Masculino</t>
  </si>
  <si>
    <t xml:space="preserve"> Categoría Infantil</t>
  </si>
  <si>
    <t xml:space="preserve"> Categoria Infantil</t>
  </si>
  <si>
    <t>Martín Ania Castaño</t>
  </si>
  <si>
    <t>Pelayo Valverde Álvarez</t>
  </si>
  <si>
    <t>Nico Miranda Ortega</t>
  </si>
  <si>
    <t>Enrique Rodríguez González</t>
  </si>
  <si>
    <t>Gabino Esteban Díaz</t>
  </si>
  <si>
    <t>Ramón Villeta Álvarez</t>
  </si>
  <si>
    <t>Pablo Cordero González</t>
  </si>
  <si>
    <t>Rodrigo Villeta Álvarez</t>
  </si>
  <si>
    <t>Jaime Ardura Herrero</t>
  </si>
  <si>
    <t>Hugo Villar García</t>
  </si>
  <si>
    <t>Álvaro Ardura Herrero</t>
  </si>
  <si>
    <t>Sofía Calle Martínez</t>
  </si>
  <si>
    <t>Teresa González Gil</t>
  </si>
  <si>
    <t>Olivia Tranche Pérez</t>
  </si>
  <si>
    <t>Laura González Bousoño</t>
  </si>
  <si>
    <t>Sello del Club Organizador</t>
  </si>
  <si>
    <t xml:space="preserve"> Categoria Cadete</t>
  </si>
  <si>
    <t>Fernando Cogollor González</t>
  </si>
  <si>
    <t>Mateo Pérez Arbesú</t>
  </si>
  <si>
    <t xml:space="preserve"> Categoria Alevín</t>
  </si>
  <si>
    <t>Antonio Fernández Rodríguez</t>
  </si>
  <si>
    <t>Cesar L.Rodríguez Rodríguez</t>
  </si>
  <si>
    <t>Mauro Zarzuelo Rodríguez</t>
  </si>
  <si>
    <t>Eneko Zuazaga Ramos</t>
  </si>
  <si>
    <t xml:space="preserve">Samuel García Villalobos </t>
  </si>
  <si>
    <t>Adrían Ruiz Medina</t>
  </si>
  <si>
    <t xml:space="preserve">Darío A.Emperador Kulikov </t>
  </si>
  <si>
    <t>Marcos Ruiz Medina</t>
  </si>
  <si>
    <t>Amelia Moro González</t>
  </si>
  <si>
    <t>Sofía Fernández Mesaguer</t>
  </si>
  <si>
    <t>Paula Trapiella Señarís</t>
  </si>
  <si>
    <t>Ana García Verdujo</t>
  </si>
  <si>
    <t>Ruth Raigoso Fuente</t>
  </si>
  <si>
    <t>Jorge Blanco Benavides</t>
  </si>
  <si>
    <t>David Zorita Gestido</t>
  </si>
  <si>
    <t>Jaime Pozo Barbancho</t>
  </si>
  <si>
    <t>Alexander González Alonso</t>
  </si>
  <si>
    <t>Jaime García Gómez</t>
  </si>
  <si>
    <t>Luis Tejerina García</t>
  </si>
  <si>
    <t>Mateo Crespo Redondo</t>
  </si>
  <si>
    <t>Ignacio Viña Sanchez</t>
  </si>
  <si>
    <t>Pablo Suarez Zarracina</t>
  </si>
  <si>
    <t>Alexander Viña Sanchez</t>
  </si>
  <si>
    <t>Martín Fidalgo Alonso</t>
  </si>
  <si>
    <t>Matilde Moro González</t>
  </si>
  <si>
    <t>Paula Orozco Cano</t>
  </si>
  <si>
    <t>Irene Cabo Alonso</t>
  </si>
  <si>
    <t>Olivia Málaga Baeza</t>
  </si>
  <si>
    <t>Isabel Cano Molina</t>
  </si>
  <si>
    <t>Martino López Moisés</t>
  </si>
  <si>
    <t>Mateo Lonzi González</t>
  </si>
  <si>
    <t>Nereida Regueiro Ramos</t>
  </si>
  <si>
    <t>Cayetana Morilla Gorgojo</t>
  </si>
  <si>
    <t>Adriana Gutiérrez Acerga</t>
  </si>
  <si>
    <t>Lucía Lorenzo García</t>
  </si>
  <si>
    <t>Aroa Pisarevsky Aguirre</t>
  </si>
  <si>
    <t>Paula del Río Martínez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</si>
</sst>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C0A]d\-mmm\-yy;@"/>
    <numFmt numFmtId="165" formatCode="h:mm;@"/>
    <numFmt numFmtId="166" formatCode="#,##0\ &quot;€&quot;"/>
  </numFmts>
  <fonts count="20" x14ac:knownFonts="1">
    <font>
      <sz val="11"/>
      <color theme="1"/>
      <name val="Calibri"/>
      <family val="2"/>
      <scheme val="minor"/>
    </font>
    <font>
      <b/>
      <i/>
      <sz val="10"/>
      <name val="Arial"/>
      <family val="2"/>
    </font>
    <font>
      <sz val="10"/>
      <name val="Arial"/>
      <family val="2"/>
    </font>
    <font>
      <b/>
      <sz val="7"/>
      <name val="Arial"/>
      <family val="2"/>
    </font>
    <font>
      <b/>
      <sz val="7"/>
      <color indexed="8"/>
      <name val="Arial"/>
      <family val="2"/>
    </font>
    <font>
      <b/>
      <sz val="8"/>
      <name val="Arial"/>
      <family val="2"/>
    </font>
    <font>
      <b/>
      <sz val="8"/>
      <color indexed="8"/>
      <name val="Arial"/>
      <family val="2"/>
    </font>
    <font>
      <sz val="7"/>
      <name val="Arial"/>
      <family val="2"/>
    </font>
    <font>
      <sz val="6"/>
      <name val="Arial"/>
      <family val="2"/>
    </font>
    <font>
      <b/>
      <sz val="8.5"/>
      <name val="Arial"/>
      <family val="2"/>
    </font>
    <font>
      <sz val="8.5"/>
      <name val="Arial"/>
      <family val="2"/>
    </font>
    <font>
      <sz val="8.5"/>
      <color indexed="42"/>
      <name val="Arial"/>
      <family val="2"/>
    </font>
    <font>
      <sz val="10"/>
      <color indexed="9"/>
      <name val="Arial"/>
      <family val="2"/>
    </font>
    <font>
      <sz val="8.5"/>
      <color theme="0"/>
      <name val="Arial"/>
      <family val="2"/>
    </font>
    <font>
      <sz val="7"/>
      <color indexed="9"/>
      <name val="Arial"/>
      <family val="2"/>
    </font>
    <font>
      <sz val="8.5"/>
      <color indexed="33"/>
      <name val="Arial"/>
      <family val="2"/>
    </font>
    <font>
      <sz val="8.5"/>
      <color indexed="9"/>
      <name val="Arial"/>
      <family val="2"/>
    </font>
    <font>
      <i/>
      <sz val="8.5"/>
      <color theme="0"/>
      <name val="Arial"/>
      <family val="2"/>
    </font>
    <font>
      <b/>
      <sz val="8.5"/>
      <color indexed="42"/>
      <name val="Arial"/>
      <family val="2"/>
    </font>
    <font>
      <i/>
      <sz val="8.5"/>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9"/>
        <bgColor indexed="64"/>
      </patternFill>
    </fill>
  </fills>
  <borders count="29">
    <border>
      <left/>
      <right/>
      <top/>
      <bottom/>
      <diagonal/>
    </border>
    <border>
      <left/>
      <right/>
      <top/>
      <bottom style="medium">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style="thin">
        <color indexed="64"/>
      </top>
      <bottom/>
      <diagonal/>
    </border>
  </borders>
  <cellStyleXfs count="4">
    <xf numFmtId="0" fontId="0" fillId="0" borderId="0"/>
    <xf numFmtId="0" fontId="2" fillId="0" borderId="0"/>
    <xf numFmtId="165" fontId="2" fillId="0" borderId="0" applyFont="0" applyFill="0" applyBorder="0" applyAlignment="0" applyProtection="0"/>
    <xf numFmtId="0" fontId="2" fillId="0" borderId="0"/>
  </cellStyleXfs>
  <cellXfs count="157">
    <xf numFmtId="0" fontId="0" fillId="0" borderId="0" xfId="0"/>
    <xf numFmtId="0" fontId="3" fillId="2" borderId="0" xfId="1" applyFont="1" applyFill="1" applyAlignment="1" applyProtection="1">
      <alignment horizontal="center" vertical="center"/>
      <protection hidden="1"/>
    </xf>
    <xf numFmtId="49" fontId="3" fillId="2" borderId="0" xfId="1" applyNumberFormat="1" applyFont="1" applyFill="1" applyAlignment="1" applyProtection="1">
      <alignment horizontal="center" vertical="center"/>
      <protection hidden="1"/>
    </xf>
    <xf numFmtId="0" fontId="3" fillId="0" borderId="0" xfId="1" applyFont="1" applyAlignment="1" applyProtection="1">
      <alignment horizontal="center" vertical="center"/>
      <protection hidden="1"/>
    </xf>
    <xf numFmtId="49" fontId="4" fillId="0" borderId="0" xfId="1" applyNumberFormat="1" applyFont="1" applyAlignment="1" applyProtection="1">
      <alignment horizontal="right" vertical="center"/>
      <protection hidden="1"/>
    </xf>
    <xf numFmtId="164" fontId="5"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5" fillId="0" borderId="0" xfId="2" applyNumberFormat="1" applyFont="1" applyBorder="1" applyAlignment="1" applyProtection="1">
      <alignment horizontal="center" vertical="center"/>
      <protection hidden="1"/>
    </xf>
    <xf numFmtId="49" fontId="6" fillId="0" borderId="0" xfId="1" applyNumberFormat="1" applyFont="1" applyAlignment="1" applyProtection="1">
      <alignment horizontal="right" vertical="center"/>
      <protection hidden="1"/>
    </xf>
    <xf numFmtId="49" fontId="3" fillId="2" borderId="0" xfId="1" applyNumberFormat="1" applyFont="1" applyFill="1" applyAlignment="1" applyProtection="1">
      <alignment horizontal="right" vertical="center"/>
      <protection hidden="1"/>
    </xf>
    <xf numFmtId="49" fontId="3" fillId="0" borderId="0" xfId="1" applyNumberFormat="1" applyFont="1" applyAlignment="1" applyProtection="1">
      <alignment horizontal="right" vertical="center"/>
      <protection hidden="1"/>
    </xf>
    <xf numFmtId="49" fontId="5" fillId="0" borderId="1" xfId="1" applyNumberFormat="1" applyFont="1" applyBorder="1" applyAlignment="1" applyProtection="1">
      <alignment horizontal="center" vertical="center"/>
      <protection hidden="1"/>
    </xf>
    <xf numFmtId="0" fontId="5" fillId="0" borderId="1" xfId="2" applyNumberFormat="1" applyFont="1" applyBorder="1" applyAlignment="1" applyProtection="1">
      <alignment horizontal="center" vertical="center"/>
      <protection hidden="1"/>
    </xf>
    <xf numFmtId="49" fontId="5" fillId="0" borderId="1" xfId="1" applyNumberFormat="1" applyFont="1" applyBorder="1" applyAlignment="1" applyProtection="1">
      <alignment horizontal="right" vertical="center"/>
      <protection hidden="1"/>
    </xf>
    <xf numFmtId="49" fontId="5" fillId="0" borderId="0" xfId="1" applyNumberFormat="1" applyFont="1" applyAlignment="1" applyProtection="1">
      <alignment horizontal="right" vertical="center"/>
      <protection hidden="1"/>
    </xf>
    <xf numFmtId="0" fontId="7" fillId="2" borderId="0" xfId="3" applyFont="1" applyFill="1" applyAlignment="1" applyProtection="1">
      <alignment horizontal="right" vertical="center"/>
      <protection hidden="1"/>
    </xf>
    <xf numFmtId="0" fontId="7" fillId="2" borderId="0" xfId="3" applyFont="1" applyFill="1" applyAlignment="1" applyProtection="1">
      <alignment horizontal="center" vertical="center"/>
      <protection hidden="1"/>
    </xf>
    <xf numFmtId="0" fontId="7" fillId="0" borderId="0" xfId="3" applyFont="1" applyAlignment="1" applyProtection="1">
      <alignment horizontal="center" vertical="center"/>
      <protection hidden="1"/>
    </xf>
    <xf numFmtId="0" fontId="8" fillId="2" borderId="0" xfId="3" applyFont="1" applyFill="1" applyAlignment="1" applyProtection="1">
      <alignment horizontal="right" vertical="center"/>
      <protection locked="0"/>
    </xf>
    <xf numFmtId="0" fontId="8" fillId="0" borderId="0" xfId="3" applyFont="1" applyAlignment="1" applyProtection="1">
      <alignment horizontal="right" vertical="center"/>
      <protection locked="0"/>
    </xf>
    <xf numFmtId="0" fontId="8" fillId="0" borderId="0" xfId="3" applyFont="1" applyAlignment="1" applyProtection="1">
      <alignment horizontal="center" vertical="center"/>
      <protection locked="0"/>
    </xf>
    <xf numFmtId="0" fontId="8" fillId="0" borderId="0" xfId="3" applyFont="1" applyAlignment="1" applyProtection="1">
      <alignment horizontal="left" vertical="center"/>
      <protection locked="0"/>
    </xf>
    <xf numFmtId="0" fontId="9" fillId="2" borderId="0" xfId="0" applyFont="1" applyFill="1" applyAlignment="1" applyProtection="1">
      <alignment horizontal="center" vertical="center"/>
      <protection locked="0"/>
    </xf>
    <xf numFmtId="0" fontId="10" fillId="0" borderId="2" xfId="0" applyFont="1" applyBorder="1" applyAlignment="1" applyProtection="1">
      <alignment horizontal="right" vertical="center" shrinkToFit="1"/>
      <protection hidden="1"/>
    </xf>
    <xf numFmtId="0" fontId="10" fillId="0" borderId="2" xfId="0" applyFont="1" applyBorder="1" applyAlignment="1" applyProtection="1">
      <alignment horizontal="center" vertical="center"/>
      <protection hidden="1"/>
    </xf>
    <xf numFmtId="0" fontId="11" fillId="3" borderId="2" xfId="1" applyFont="1" applyFill="1" applyBorder="1" applyAlignment="1" applyProtection="1">
      <alignment horizontal="center" vertical="center"/>
      <protection locked="0"/>
    </xf>
    <xf numFmtId="0" fontId="10" fillId="0" borderId="2" xfId="0" applyFont="1" applyBorder="1" applyAlignment="1" applyProtection="1">
      <alignment vertical="center"/>
      <protection hidden="1"/>
    </xf>
    <xf numFmtId="0" fontId="10" fillId="0" borderId="0" xfId="0" applyFont="1" applyAlignment="1" applyProtection="1">
      <alignment vertical="center"/>
      <protection locked="0"/>
    </xf>
    <xf numFmtId="0" fontId="12" fillId="0" borderId="0" xfId="1" applyFont="1" applyProtection="1">
      <protection hidden="1"/>
    </xf>
    <xf numFmtId="0" fontId="10" fillId="2" borderId="0" xfId="0" applyFont="1" applyFill="1" applyAlignment="1" applyProtection="1">
      <alignment horizontal="center" vertical="center"/>
      <protection locked="0"/>
    </xf>
    <xf numFmtId="0" fontId="10" fillId="0" borderId="0" xfId="0" applyFont="1" applyAlignment="1" applyProtection="1">
      <alignment horizontal="right" vertical="center"/>
      <protection hidden="1"/>
    </xf>
    <xf numFmtId="0" fontId="10" fillId="0" borderId="0" xfId="0" applyFont="1" applyAlignment="1" applyProtection="1">
      <alignment horizontal="center" vertical="center"/>
      <protection hidden="1"/>
    </xf>
    <xf numFmtId="0" fontId="10" fillId="0" borderId="0" xfId="0" applyFont="1" applyAlignment="1" applyProtection="1">
      <alignment horizontal="center" vertical="center"/>
      <protection locked="0"/>
    </xf>
    <xf numFmtId="0" fontId="10" fillId="0" borderId="3" xfId="0" applyFont="1" applyBorder="1" applyAlignment="1" applyProtection="1">
      <alignment vertical="center"/>
      <protection hidden="1"/>
    </xf>
    <xf numFmtId="0" fontId="10" fillId="0" borderId="0" xfId="3" applyFont="1" applyAlignment="1" applyProtection="1">
      <alignment vertical="center"/>
      <protection locked="0"/>
    </xf>
    <xf numFmtId="0" fontId="13" fillId="0" borderId="0" xfId="0" applyFont="1" applyAlignment="1">
      <alignment horizontal="center" vertical="center" shrinkToFit="1"/>
    </xf>
    <xf numFmtId="0" fontId="10" fillId="0" borderId="0" xfId="0" applyFont="1" applyAlignment="1" applyProtection="1">
      <alignment horizontal="center" vertical="center" shrinkToFit="1"/>
      <protection locked="0"/>
    </xf>
    <xf numFmtId="0" fontId="10" fillId="0" borderId="4" xfId="0" applyFont="1" applyBorder="1" applyAlignment="1" applyProtection="1">
      <alignment vertical="center"/>
      <protection hidden="1"/>
    </xf>
    <xf numFmtId="0" fontId="10" fillId="0" borderId="3"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1" fillId="0" borderId="0" xfId="0" applyFont="1" applyAlignment="1" applyProtection="1">
      <alignment horizontal="center" vertical="center"/>
      <protection locked="0"/>
    </xf>
    <xf numFmtId="0" fontId="10" fillId="0" borderId="0" xfId="0" applyFont="1" applyAlignment="1" applyProtection="1">
      <alignment vertical="center"/>
      <protection hidden="1"/>
    </xf>
    <xf numFmtId="0" fontId="10" fillId="0" borderId="5" xfId="0" applyFont="1" applyBorder="1" applyAlignment="1" applyProtection="1">
      <alignment horizontal="center" vertical="center" shrinkToFit="1"/>
      <protection locked="0"/>
    </xf>
    <xf numFmtId="0" fontId="13" fillId="0" borderId="0" xfId="3" applyFont="1" applyAlignment="1" applyProtection="1">
      <alignment horizontal="center" vertical="center" shrinkToFit="1"/>
      <protection hidden="1"/>
    </xf>
    <xf numFmtId="0" fontId="13" fillId="0" borderId="5" xfId="0" applyFont="1" applyBorder="1" applyAlignment="1" applyProtection="1">
      <alignment horizontal="center" vertical="center" shrinkToFit="1"/>
      <protection hidden="1"/>
    </xf>
    <xf numFmtId="0" fontId="13" fillId="0" borderId="6" xfId="0" applyFont="1" applyBorder="1" applyAlignment="1" applyProtection="1">
      <alignment horizontal="center" vertical="center" shrinkToFit="1"/>
      <protection hidden="1"/>
    </xf>
    <xf numFmtId="0" fontId="10" fillId="0" borderId="7" xfId="3" applyFont="1" applyBorder="1" applyAlignment="1" applyProtection="1">
      <alignment vertical="center"/>
      <protection locked="0"/>
    </xf>
    <xf numFmtId="0" fontId="13" fillId="0" borderId="6" xfId="0" applyFont="1" applyBorder="1" applyAlignment="1">
      <alignment horizontal="center" vertical="center" shrinkToFit="1"/>
    </xf>
    <xf numFmtId="0" fontId="13" fillId="0" borderId="6"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hidden="1"/>
    </xf>
    <xf numFmtId="0" fontId="7" fillId="0" borderId="5" xfId="0" applyFont="1" applyBorder="1" applyAlignment="1" applyProtection="1">
      <alignment horizontal="center" vertical="center" shrinkToFit="1"/>
      <protection hidden="1"/>
    </xf>
    <xf numFmtId="0" fontId="7" fillId="0" borderId="0" xfId="0" applyFont="1" applyAlignment="1" applyProtection="1">
      <alignment horizontal="center" vertical="center" shrinkToFit="1"/>
      <protection locked="0"/>
    </xf>
    <xf numFmtId="0" fontId="0" fillId="0" borderId="0" xfId="0" applyAlignment="1" applyProtection="1">
      <alignment vertical="center"/>
      <protection locked="0"/>
    </xf>
    <xf numFmtId="49" fontId="4" fillId="2" borderId="11" xfId="1" applyNumberFormat="1" applyFont="1" applyFill="1" applyBorder="1" applyAlignment="1" applyProtection="1">
      <alignment horizontal="center" vertical="center"/>
      <protection locked="0"/>
    </xf>
    <xf numFmtId="49" fontId="4" fillId="2" borderId="12" xfId="1" applyNumberFormat="1" applyFont="1" applyFill="1" applyBorder="1" applyAlignment="1" applyProtection="1">
      <alignment horizontal="center" vertical="center"/>
      <protection locked="0"/>
    </xf>
    <xf numFmtId="49" fontId="4" fillId="2" borderId="9" xfId="1" applyNumberFormat="1" applyFont="1" applyFill="1" applyBorder="1" applyAlignment="1" applyProtection="1">
      <alignment horizontal="center" vertical="center"/>
      <protection locked="0"/>
    </xf>
    <xf numFmtId="0" fontId="7" fillId="4" borderId="17" xfId="1" applyFont="1" applyFill="1" applyBorder="1" applyAlignment="1" applyProtection="1">
      <alignment horizontal="center" vertical="center"/>
      <protection hidden="1"/>
    </xf>
    <xf numFmtId="0" fontId="7" fillId="4" borderId="18" xfId="3" applyFont="1" applyFill="1" applyBorder="1" applyAlignment="1" applyProtection="1">
      <alignment vertical="center"/>
      <protection hidden="1"/>
    </xf>
    <xf numFmtId="49" fontId="7" fillId="4" borderId="0" xfId="1" applyNumberFormat="1" applyFont="1" applyFill="1" applyAlignment="1" applyProtection="1">
      <alignment horizontal="center" vertical="center"/>
      <protection locked="0"/>
    </xf>
    <xf numFmtId="0" fontId="7" fillId="4" borderId="20" xfId="1" applyFont="1" applyFill="1" applyBorder="1" applyAlignment="1" applyProtection="1">
      <alignment horizontal="center" vertical="center"/>
      <protection hidden="1"/>
    </xf>
    <xf numFmtId="0" fontId="7" fillId="4" borderId="21" xfId="1" applyFont="1" applyFill="1" applyBorder="1" applyAlignment="1" applyProtection="1">
      <alignment vertical="center"/>
      <protection hidden="1"/>
    </xf>
    <xf numFmtId="0" fontId="7" fillId="0" borderId="20" xfId="1" applyFont="1" applyBorder="1" applyAlignment="1" applyProtection="1">
      <alignment horizontal="center" vertical="center"/>
      <protection hidden="1"/>
    </xf>
    <xf numFmtId="0" fontId="7" fillId="0" borderId="21" xfId="1" applyFont="1" applyBorder="1" applyAlignment="1" applyProtection="1">
      <alignment vertical="center"/>
      <protection hidden="1"/>
    </xf>
    <xf numFmtId="0" fontId="7" fillId="0" borderId="24" xfId="1" applyFont="1" applyBorder="1" applyAlignment="1" applyProtection="1">
      <alignment horizontal="center" vertical="center"/>
      <protection hidden="1"/>
    </xf>
    <xf numFmtId="0" fontId="7" fillId="0" borderId="25" xfId="1" applyFont="1" applyBorder="1" applyAlignment="1" applyProtection="1">
      <alignment vertical="center"/>
      <protection hidden="1"/>
    </xf>
    <xf numFmtId="49" fontId="7" fillId="4" borderId="1" xfId="1" applyNumberFormat="1" applyFont="1" applyFill="1" applyBorder="1" applyAlignment="1" applyProtection="1">
      <alignment horizontal="center" vertical="center"/>
      <protection locked="0"/>
    </xf>
    <xf numFmtId="0" fontId="2" fillId="0" borderId="0" xfId="1" applyProtection="1">
      <protection locked="0"/>
    </xf>
    <xf numFmtId="0" fontId="8" fillId="0" borderId="0" xfId="1" applyFont="1" applyAlignment="1" applyProtection="1">
      <alignment horizontal="center" vertical="center"/>
      <protection locked="0"/>
    </xf>
    <xf numFmtId="0" fontId="14" fillId="0" borderId="0" xfId="1" applyFont="1" applyProtection="1">
      <protection locked="0"/>
    </xf>
    <xf numFmtId="0" fontId="12" fillId="0" borderId="0" xfId="1" applyFont="1" applyProtection="1">
      <protection locked="0"/>
    </xf>
    <xf numFmtId="0" fontId="8" fillId="0" borderId="0" xfId="0" applyFont="1" applyAlignment="1" applyProtection="1">
      <alignment horizontal="center" vertical="center"/>
      <protection locked="0"/>
    </xf>
    <xf numFmtId="49" fontId="6" fillId="0" borderId="1" xfId="1" applyNumberFormat="1" applyFont="1" applyBorder="1" applyAlignment="1" applyProtection="1">
      <alignment horizontal="right" vertical="center"/>
      <protection hidden="1"/>
    </xf>
    <xf numFmtId="49" fontId="7" fillId="2" borderId="0" xfId="3" applyNumberFormat="1" applyFont="1" applyFill="1" applyAlignment="1" applyProtection="1">
      <alignment horizontal="right" vertical="center"/>
      <protection hidden="1"/>
    </xf>
    <xf numFmtId="49" fontId="7" fillId="2" borderId="0" xfId="3" applyNumberFormat="1" applyFont="1" applyFill="1" applyAlignment="1" applyProtection="1">
      <alignment horizontal="center" vertical="center"/>
      <protection hidden="1"/>
    </xf>
    <xf numFmtId="49" fontId="8" fillId="2" borderId="0" xfId="3" applyNumberFormat="1" applyFont="1" applyFill="1" applyAlignment="1" applyProtection="1">
      <alignment horizontal="right" vertical="center"/>
      <protection locked="0"/>
    </xf>
    <xf numFmtId="49" fontId="8" fillId="0" borderId="0" xfId="3" applyNumberFormat="1" applyFont="1" applyAlignment="1" applyProtection="1">
      <alignment horizontal="center" vertical="center"/>
      <protection locked="0"/>
    </xf>
    <xf numFmtId="49" fontId="8" fillId="0" borderId="0" xfId="3" applyNumberFormat="1" applyFont="1" applyAlignment="1" applyProtection="1">
      <alignment horizontal="left" vertical="center"/>
      <protection locked="0"/>
    </xf>
    <xf numFmtId="0" fontId="9" fillId="2" borderId="0" xfId="3" applyFont="1" applyFill="1" applyAlignment="1" applyProtection="1">
      <alignment horizontal="center" vertical="center"/>
      <protection locked="0"/>
    </xf>
    <xf numFmtId="0" fontId="10" fillId="4" borderId="0" xfId="3" applyFont="1" applyFill="1" applyAlignment="1" applyProtection="1">
      <alignment vertical="center"/>
      <protection locked="0"/>
    </xf>
    <xf numFmtId="0" fontId="10" fillId="2" borderId="0" xfId="3" applyFont="1" applyFill="1" applyAlignment="1" applyProtection="1">
      <alignment horizontal="center" vertical="center"/>
      <protection locked="0"/>
    </xf>
    <xf numFmtId="0" fontId="10" fillId="0" borderId="0" xfId="3" applyFont="1" applyAlignment="1" applyProtection="1">
      <alignment horizontal="right" vertical="center" shrinkToFit="1"/>
      <protection hidden="1"/>
    </xf>
    <xf numFmtId="0" fontId="10" fillId="0" borderId="0" xfId="3" applyFont="1" applyAlignment="1" applyProtection="1">
      <alignment horizontal="center" vertical="center"/>
      <protection hidden="1"/>
    </xf>
    <xf numFmtId="0" fontId="11" fillId="0" borderId="0" xfId="3" applyFont="1" applyAlignment="1" applyProtection="1">
      <alignment horizontal="center" vertical="center"/>
      <protection locked="0"/>
    </xf>
    <xf numFmtId="0" fontId="10" fillId="0" borderId="3" xfId="3" applyFont="1" applyBorder="1" applyAlignment="1" applyProtection="1">
      <alignment vertical="center"/>
      <protection hidden="1"/>
    </xf>
    <xf numFmtId="0" fontId="13" fillId="4" borderId="0" xfId="3" applyFont="1" applyFill="1" applyAlignment="1" applyProtection="1">
      <alignment horizontal="center" vertical="center" shrinkToFit="1"/>
      <protection hidden="1"/>
    </xf>
    <xf numFmtId="0" fontId="10" fillId="4" borderId="0" xfId="3" applyFont="1" applyFill="1" applyAlignment="1" applyProtection="1">
      <alignment horizontal="center" vertical="center" shrinkToFit="1"/>
      <protection locked="0"/>
    </xf>
    <xf numFmtId="0" fontId="10" fillId="4" borderId="3" xfId="3" applyFont="1" applyFill="1" applyBorder="1" applyAlignment="1" applyProtection="1">
      <alignment horizontal="center" vertical="center" shrinkToFit="1"/>
      <protection locked="0"/>
    </xf>
    <xf numFmtId="0" fontId="10" fillId="0" borderId="0" xfId="3" applyFont="1" applyAlignment="1" applyProtection="1">
      <alignment vertical="center"/>
      <protection hidden="1"/>
    </xf>
    <xf numFmtId="0" fontId="15" fillId="4" borderId="5" xfId="3" applyFont="1" applyFill="1" applyBorder="1" applyAlignment="1" applyProtection="1">
      <alignment horizontal="center" vertical="center" shrinkToFit="1"/>
      <protection locked="0"/>
    </xf>
    <xf numFmtId="0" fontId="13" fillId="4" borderId="5" xfId="3" applyFont="1" applyFill="1" applyBorder="1" applyAlignment="1" applyProtection="1">
      <alignment horizontal="center" vertical="center" shrinkToFit="1"/>
      <protection hidden="1"/>
    </xf>
    <xf numFmtId="0" fontId="10" fillId="4" borderId="5" xfId="3" applyFont="1" applyFill="1" applyBorder="1" applyAlignment="1" applyProtection="1">
      <alignment horizontal="center" vertical="center" shrinkToFit="1"/>
      <protection locked="0"/>
    </xf>
    <xf numFmtId="0" fontId="15" fillId="4" borderId="0" xfId="3" applyFont="1" applyFill="1" applyAlignment="1" applyProtection="1">
      <alignment horizontal="center" vertical="center" shrinkToFit="1"/>
      <protection locked="0"/>
    </xf>
    <xf numFmtId="0" fontId="10" fillId="0" borderId="0" xfId="3" applyFont="1" applyAlignment="1" applyProtection="1">
      <alignment horizontal="center" vertical="center"/>
      <protection locked="0"/>
    </xf>
    <xf numFmtId="49" fontId="10" fillId="4" borderId="3" xfId="3" applyNumberFormat="1" applyFont="1" applyFill="1" applyBorder="1" applyAlignment="1" applyProtection="1">
      <alignment horizontal="center" vertical="center" shrinkToFit="1"/>
      <protection locked="0"/>
    </xf>
    <xf numFmtId="0" fontId="16" fillId="4" borderId="0" xfId="3" applyFont="1" applyFill="1" applyAlignment="1" applyProtection="1">
      <alignment horizontal="center" vertical="center" shrinkToFit="1"/>
      <protection locked="0"/>
    </xf>
    <xf numFmtId="0" fontId="7" fillId="0" borderId="0" xfId="0" applyFont="1" applyAlignment="1" applyProtection="1">
      <alignment horizontal="center" vertical="center" shrinkToFit="1"/>
      <protection hidden="1"/>
    </xf>
    <xf numFmtId="0" fontId="17" fillId="4" borderId="0" xfId="3" applyFont="1" applyFill="1" applyAlignment="1" applyProtection="1">
      <alignment horizontal="center" vertical="center" shrinkToFit="1"/>
      <protection hidden="1"/>
    </xf>
    <xf numFmtId="0" fontId="10" fillId="0" borderId="4" xfId="3" applyFont="1" applyBorder="1" applyAlignment="1" applyProtection="1">
      <alignment vertical="center"/>
      <protection locked="0"/>
    </xf>
    <xf numFmtId="0" fontId="2" fillId="0" borderId="0" xfId="3" applyAlignment="1" applyProtection="1">
      <alignment vertical="center"/>
      <protection locked="0"/>
    </xf>
    <xf numFmtId="49" fontId="4" fillId="2" borderId="0" xfId="1" applyNumberFormat="1" applyFont="1" applyFill="1" applyAlignment="1" applyProtection="1">
      <alignment horizontal="right" vertical="center"/>
      <protection hidden="1"/>
    </xf>
    <xf numFmtId="0" fontId="10" fillId="0" borderId="4" xfId="3" applyFont="1" applyBorder="1" applyAlignment="1" applyProtection="1">
      <alignment vertical="center"/>
      <protection hidden="1"/>
    </xf>
    <xf numFmtId="0" fontId="10" fillId="0" borderId="0" xfId="3" applyFont="1" applyAlignment="1" applyProtection="1">
      <alignment horizontal="right" vertical="center"/>
      <protection hidden="1"/>
    </xf>
    <xf numFmtId="0" fontId="13" fillId="0" borderId="0" xfId="3" applyFont="1" applyAlignment="1" applyProtection="1">
      <alignment horizontal="center" vertical="center"/>
      <protection hidden="1"/>
    </xf>
    <xf numFmtId="0" fontId="10" fillId="0" borderId="2" xfId="3" applyFont="1" applyBorder="1" applyAlignment="1" applyProtection="1">
      <alignment horizontal="right" vertical="center" shrinkToFit="1"/>
      <protection hidden="1"/>
    </xf>
    <xf numFmtId="0" fontId="10" fillId="0" borderId="2" xfId="3" applyFont="1" applyBorder="1" applyAlignment="1" applyProtection="1">
      <alignment horizontal="center" vertical="center"/>
      <protection hidden="1"/>
    </xf>
    <xf numFmtId="0" fontId="11" fillId="3" borderId="2" xfId="3" applyFont="1" applyFill="1" applyBorder="1" applyAlignment="1" applyProtection="1">
      <alignment horizontal="center" vertical="center"/>
      <protection locked="0"/>
    </xf>
    <xf numFmtId="0" fontId="10" fillId="0" borderId="3" xfId="3" applyFont="1" applyBorder="1" applyAlignment="1" applyProtection="1">
      <alignment horizontal="center" vertical="center"/>
      <protection locked="0"/>
    </xf>
    <xf numFmtId="0" fontId="10" fillId="0" borderId="5" xfId="3" applyFont="1" applyBorder="1" applyAlignment="1" applyProtection="1">
      <alignment horizontal="center" vertical="center"/>
      <protection locked="0"/>
    </xf>
    <xf numFmtId="0" fontId="10" fillId="0" borderId="2" xfId="3" applyFont="1" applyBorder="1" applyAlignment="1" applyProtection="1">
      <alignment vertical="center"/>
      <protection hidden="1"/>
    </xf>
    <xf numFmtId="0" fontId="13" fillId="0" borderId="5" xfId="3" applyFont="1" applyBorder="1" applyAlignment="1" applyProtection="1">
      <alignment horizontal="center" vertical="center"/>
      <protection hidden="1"/>
    </xf>
    <xf numFmtId="0" fontId="10" fillId="0" borderId="28" xfId="3" applyFont="1" applyBorder="1" applyAlignment="1" applyProtection="1">
      <alignment horizontal="center" vertical="center"/>
      <protection locked="0"/>
    </xf>
    <xf numFmtId="0" fontId="18" fillId="3" borderId="2" xfId="3" applyFont="1" applyFill="1" applyBorder="1" applyAlignment="1" applyProtection="1">
      <alignment horizontal="center" vertical="center"/>
      <protection locked="0"/>
    </xf>
    <xf numFmtId="0" fontId="19" fillId="0" borderId="0" xfId="3" applyFont="1" applyAlignment="1" applyProtection="1">
      <alignment horizontal="center" vertical="center"/>
      <protection locked="0"/>
    </xf>
    <xf numFmtId="0" fontId="9" fillId="0" borderId="0" xfId="3" applyFont="1" applyAlignment="1" applyProtection="1">
      <alignment horizontal="center" vertical="center"/>
      <protection locked="0"/>
    </xf>
    <xf numFmtId="0" fontId="7" fillId="4" borderId="17" xfId="1" applyFont="1" applyFill="1" applyBorder="1" applyAlignment="1" applyProtection="1">
      <alignment horizontal="center" vertical="center"/>
      <protection locked="0"/>
    </xf>
    <xf numFmtId="0" fontId="7" fillId="4" borderId="20" xfId="1" applyFont="1" applyFill="1" applyBorder="1" applyAlignment="1" applyProtection="1">
      <alignment horizontal="center" vertical="center"/>
      <protection locked="0"/>
    </xf>
    <xf numFmtId="0" fontId="2" fillId="0" borderId="0" xfId="3" applyProtection="1">
      <protection locked="0"/>
    </xf>
    <xf numFmtId="0" fontId="10" fillId="0" borderId="1" xfId="3" applyFont="1" applyBorder="1" applyAlignment="1" applyProtection="1">
      <alignment horizontal="center" vertical="center"/>
      <protection hidden="1"/>
    </xf>
    <xf numFmtId="49" fontId="1" fillId="0" borderId="0" xfId="0" applyNumberFormat="1" applyFont="1" applyAlignment="1" applyProtection="1">
      <alignment horizontal="center"/>
      <protection hidden="1"/>
    </xf>
    <xf numFmtId="0" fontId="3" fillId="2" borderId="0" xfId="1" applyFont="1" applyFill="1" applyAlignment="1" applyProtection="1">
      <alignment horizontal="center" vertical="center"/>
      <protection hidden="1"/>
    </xf>
    <xf numFmtId="164" fontId="5" fillId="0" borderId="0" xfId="0" applyNumberFormat="1" applyFont="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49" fontId="3" fillId="2" borderId="8" xfId="1" applyNumberFormat="1" applyFont="1" applyFill="1" applyBorder="1" applyAlignment="1" applyProtection="1">
      <alignment horizontal="center" vertical="center"/>
      <protection locked="0"/>
    </xf>
    <xf numFmtId="49" fontId="3" fillId="2" borderId="9"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4" fillId="2" borderId="8" xfId="1" applyNumberFormat="1" applyFont="1" applyFill="1" applyBorder="1" applyAlignment="1" applyProtection="1">
      <alignment horizontal="center" vertical="center"/>
      <protection locked="0"/>
    </xf>
    <xf numFmtId="49" fontId="4" fillId="2" borderId="9" xfId="1" applyNumberFormat="1" applyFont="1" applyFill="1" applyBorder="1" applyAlignment="1" applyProtection="1">
      <alignment horizontal="center" vertical="center"/>
      <protection locked="0"/>
    </xf>
    <xf numFmtId="49" fontId="4" fillId="2" borderId="13" xfId="1" applyNumberFormat="1" applyFont="1" applyFill="1" applyBorder="1" applyAlignment="1" applyProtection="1">
      <alignment horizontal="center" vertical="center"/>
      <protection locked="0"/>
    </xf>
    <xf numFmtId="49" fontId="4" fillId="2" borderId="10" xfId="1" applyNumberFormat="1" applyFont="1" applyFill="1" applyBorder="1" applyAlignment="1" applyProtection="1">
      <alignment horizontal="center" vertical="center"/>
      <protection locked="0"/>
    </xf>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49" fontId="7" fillId="4" borderId="19" xfId="1" applyNumberFormat="1" applyFont="1" applyFill="1" applyBorder="1" applyAlignment="1" applyProtection="1">
      <alignment horizontal="center" vertical="center"/>
      <protection locked="0"/>
    </xf>
    <xf numFmtId="49" fontId="7" fillId="4" borderId="0" xfId="1" applyNumberFormat="1" applyFont="1" applyFill="1" applyAlignment="1" applyProtection="1">
      <alignment horizontal="center" vertical="center"/>
      <protection locked="0"/>
    </xf>
    <xf numFmtId="49" fontId="7" fillId="4" borderId="5" xfId="1" applyNumberFormat="1" applyFont="1" applyFill="1" applyBorder="1" applyAlignment="1" applyProtection="1">
      <alignment horizontal="center" vertical="center"/>
      <protection locked="0"/>
    </xf>
    <xf numFmtId="49" fontId="7" fillId="4" borderId="18" xfId="1" applyNumberFormat="1" applyFont="1" applyFill="1" applyBorder="1" applyAlignment="1" applyProtection="1">
      <alignment horizontal="center" vertical="center"/>
      <protection locked="0"/>
    </xf>
    <xf numFmtId="0" fontId="3" fillId="2" borderId="8" xfId="1" applyFont="1" applyFill="1" applyBorder="1" applyAlignment="1" applyProtection="1">
      <alignment horizontal="center" vertical="center"/>
      <protection locked="0"/>
    </xf>
    <xf numFmtId="0" fontId="3" fillId="2" borderId="9" xfId="1" applyFont="1" applyFill="1" applyBorder="1" applyAlignment="1" applyProtection="1">
      <alignment horizontal="center" vertical="center"/>
      <protection locked="0"/>
    </xf>
    <xf numFmtId="0" fontId="3" fillId="2" borderId="10" xfId="1" applyFont="1" applyFill="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49" fontId="7" fillId="0" borderId="22" xfId="1" applyNumberFormat="1" applyFont="1" applyBorder="1" applyAlignment="1" applyProtection="1">
      <alignment horizontal="center" vertical="center"/>
      <protection locked="0"/>
    </xf>
    <xf numFmtId="49" fontId="7" fillId="0" borderId="1" xfId="1" applyNumberFormat="1" applyFont="1" applyBorder="1" applyAlignment="1" applyProtection="1">
      <alignment horizontal="center" vertical="center"/>
      <protection locked="0"/>
    </xf>
    <xf numFmtId="49" fontId="7" fillId="0" borderId="23" xfId="1" applyNumberFormat="1" applyFont="1" applyBorder="1" applyAlignment="1" applyProtection="1">
      <alignment horizontal="center" vertical="center"/>
      <protection locked="0"/>
    </xf>
    <xf numFmtId="49" fontId="7" fillId="0" borderId="19" xfId="1" applyNumberFormat="1" applyFont="1" applyBorder="1" applyAlignment="1" applyProtection="1">
      <alignment horizontal="center" vertical="center"/>
      <protection hidden="1"/>
    </xf>
    <xf numFmtId="0" fontId="7" fillId="0" borderId="0" xfId="1" applyFont="1" applyAlignment="1" applyProtection="1">
      <alignment horizontal="center" vertical="center"/>
      <protection hidden="1"/>
    </xf>
    <xf numFmtId="0" fontId="7" fillId="0" borderId="18" xfId="1" applyFont="1" applyBorder="1" applyAlignment="1" applyProtection="1">
      <alignment horizontal="center" vertical="center"/>
      <protection hidden="1"/>
    </xf>
    <xf numFmtId="0" fontId="7" fillId="0" borderId="22" xfId="1" applyFont="1" applyBorder="1" applyAlignment="1" applyProtection="1">
      <alignment horizontal="center" vertical="center"/>
      <protection hidden="1"/>
    </xf>
    <xf numFmtId="0" fontId="7" fillId="0" borderId="1" xfId="1" applyFont="1" applyBorder="1" applyAlignment="1" applyProtection="1">
      <alignment horizontal="center" vertical="center"/>
      <protection hidden="1"/>
    </xf>
    <xf numFmtId="0" fontId="7" fillId="0" borderId="23" xfId="1" applyFont="1" applyBorder="1" applyAlignment="1" applyProtection="1">
      <alignment horizontal="center" vertical="center"/>
      <protection hidden="1"/>
    </xf>
    <xf numFmtId="49" fontId="7" fillId="4" borderId="22" xfId="1" applyNumberFormat="1" applyFont="1" applyFill="1" applyBorder="1" applyAlignment="1" applyProtection="1">
      <alignment horizontal="center" vertical="center"/>
      <protection locked="0"/>
    </xf>
    <xf numFmtId="49" fontId="7" fillId="4" borderId="1" xfId="1" applyNumberFormat="1" applyFont="1" applyFill="1" applyBorder="1" applyAlignment="1" applyProtection="1">
      <alignment horizontal="center" vertical="center"/>
      <protection locked="0"/>
    </xf>
    <xf numFmtId="49" fontId="7" fillId="4" borderId="26" xfId="1" applyNumberFormat="1" applyFont="1" applyFill="1" applyBorder="1" applyAlignment="1" applyProtection="1">
      <alignment horizontal="center" vertical="center"/>
      <protection locked="0"/>
    </xf>
    <xf numFmtId="49" fontId="7" fillId="4" borderId="23" xfId="1" applyNumberFormat="1" applyFont="1" applyFill="1" applyBorder="1" applyAlignment="1" applyProtection="1">
      <alignment horizontal="center" vertical="center"/>
      <protection locked="0"/>
    </xf>
    <xf numFmtId="0" fontId="8" fillId="0" borderId="27" xfId="1" applyFont="1" applyBorder="1" applyAlignment="1" applyProtection="1">
      <alignment horizontal="center" vertical="center"/>
      <protection locked="0"/>
    </xf>
    <xf numFmtId="0" fontId="8" fillId="0" borderId="0" xfId="0" applyFont="1" applyAlignment="1" applyProtection="1">
      <alignment horizontal="center" vertical="center"/>
      <protection locked="0"/>
    </xf>
  </cellXfs>
  <cellStyles count="4">
    <cellStyle name="Moneda 2 2" xfId="2"/>
    <cellStyle name="Normal" xfId="0" builtinId="0"/>
    <cellStyle name="Normal 2 2" xfId="1"/>
    <cellStyle name="Normal 3" xfId="3"/>
  </cellStyles>
  <dxfs count="14">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33</xdr:row>
      <xdr:rowOff>19050</xdr:rowOff>
    </xdr:from>
    <xdr:to>
      <xdr:col>12</xdr:col>
      <xdr:colOff>28574</xdr:colOff>
      <xdr:row>37</xdr:row>
      <xdr:rowOff>54873</xdr:rowOff>
    </xdr:to>
    <xdr:pic>
      <xdr:nvPicPr>
        <xdr:cNvPr id="4" name="Imagen 3">
          <a:extLst>
            <a:ext uri="{FF2B5EF4-FFF2-40B4-BE49-F238E27FC236}">
              <a16:creationId xmlns:a16="http://schemas.microsoft.com/office/drawing/2014/main" xmlns="" id="{06A3A1CA-8F97-4C9E-A93A-BD46EC5DBA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63627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1257300</xdr:colOff>
      <xdr:row>80</xdr:row>
      <xdr:rowOff>19050</xdr:rowOff>
    </xdr:from>
    <xdr:to>
      <xdr:col>13</xdr:col>
      <xdr:colOff>28574</xdr:colOff>
      <xdr:row>84</xdr:row>
      <xdr:rowOff>54873</xdr:rowOff>
    </xdr:to>
    <xdr:pic>
      <xdr:nvPicPr>
        <xdr:cNvPr id="4" name="Imagen 3">
          <a:extLst>
            <a:ext uri="{FF2B5EF4-FFF2-40B4-BE49-F238E27FC236}">
              <a16:creationId xmlns:a16="http://schemas.microsoft.com/office/drawing/2014/main" xmlns="" id="{E6CAEE47-7283-46CD-8565-663AB010B6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2725" y="15316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1238250</xdr:colOff>
      <xdr:row>48</xdr:row>
      <xdr:rowOff>28575</xdr:rowOff>
    </xdr:from>
    <xdr:to>
      <xdr:col>13</xdr:col>
      <xdr:colOff>9524</xdr:colOff>
      <xdr:row>52</xdr:row>
      <xdr:rowOff>64398</xdr:rowOff>
    </xdr:to>
    <xdr:pic>
      <xdr:nvPicPr>
        <xdr:cNvPr id="4" name="Imagen 3">
          <a:extLst>
            <a:ext uri="{FF2B5EF4-FFF2-40B4-BE49-F238E27FC236}">
              <a16:creationId xmlns:a16="http://schemas.microsoft.com/office/drawing/2014/main" xmlns="" id="{E6F88B89-CB22-4B0F-919B-99C2AE50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3675" y="9229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32</xdr:row>
      <xdr:rowOff>19050</xdr:rowOff>
    </xdr:from>
    <xdr:to>
      <xdr:col>12</xdr:col>
      <xdr:colOff>9524</xdr:colOff>
      <xdr:row>36</xdr:row>
      <xdr:rowOff>54873</xdr:rowOff>
    </xdr:to>
    <xdr:pic>
      <xdr:nvPicPr>
        <xdr:cNvPr id="5" name="Imagen 4">
          <a:extLst>
            <a:ext uri="{FF2B5EF4-FFF2-40B4-BE49-F238E27FC236}">
              <a16:creationId xmlns:a16="http://schemas.microsoft.com/office/drawing/2014/main" xmlns="" id="{4282DC8F-9B9E-43BD-8C67-ABB820D672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 y="6172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32</xdr:row>
      <xdr:rowOff>19050</xdr:rowOff>
    </xdr:from>
    <xdr:to>
      <xdr:col>12</xdr:col>
      <xdr:colOff>19049</xdr:colOff>
      <xdr:row>36</xdr:row>
      <xdr:rowOff>54873</xdr:rowOff>
    </xdr:to>
    <xdr:pic>
      <xdr:nvPicPr>
        <xdr:cNvPr id="5" name="Imagen 4">
          <a:extLst>
            <a:ext uri="{FF2B5EF4-FFF2-40B4-BE49-F238E27FC236}">
              <a16:creationId xmlns:a16="http://schemas.microsoft.com/office/drawing/2014/main" xmlns="" id="{EE8BB699-3542-4AE0-AFFA-9AEC4F3A6A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 y="6172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19050</xdr:colOff>
      <xdr:row>32</xdr:row>
      <xdr:rowOff>19050</xdr:rowOff>
    </xdr:from>
    <xdr:to>
      <xdr:col>12</xdr:col>
      <xdr:colOff>28574</xdr:colOff>
      <xdr:row>36</xdr:row>
      <xdr:rowOff>54873</xdr:rowOff>
    </xdr:to>
    <xdr:pic>
      <xdr:nvPicPr>
        <xdr:cNvPr id="5" name="Imagen 4">
          <a:extLst>
            <a:ext uri="{FF2B5EF4-FFF2-40B4-BE49-F238E27FC236}">
              <a16:creationId xmlns:a16="http://schemas.microsoft.com/office/drawing/2014/main" xmlns="" id="{B61AA4E9-1E90-4981-AC9C-6B5D5930A8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6172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8"/>
  <sheetViews>
    <sheetView tabSelected="1" topLeftCell="A16" workbookViewId="0">
      <selection activeCell="F34" sqref="F34"/>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2" spans="1:12" x14ac:dyDescent="0.25">
      <c r="A2" s="118" t="s">
        <v>0</v>
      </c>
      <c r="B2" s="118"/>
      <c r="C2" s="118"/>
      <c r="D2" s="118"/>
      <c r="E2" s="118"/>
      <c r="F2" s="118"/>
      <c r="G2" s="118"/>
      <c r="H2" s="118"/>
      <c r="I2" s="118"/>
      <c r="J2" s="118"/>
      <c r="K2" s="118"/>
      <c r="L2" s="118"/>
    </row>
    <row r="3" spans="1:12" x14ac:dyDescent="0.25">
      <c r="A3" s="119" t="s">
        <v>1</v>
      </c>
      <c r="B3" s="119"/>
      <c r="C3" s="119"/>
      <c r="D3" s="119"/>
      <c r="E3" s="119"/>
      <c r="F3" s="1" t="s">
        <v>2</v>
      </c>
      <c r="G3" s="1" t="s">
        <v>27</v>
      </c>
      <c r="H3" s="1"/>
      <c r="I3" s="2"/>
      <c r="J3" s="2"/>
      <c r="K3" s="1" t="s">
        <v>4</v>
      </c>
      <c r="L3" s="99"/>
    </row>
    <row r="4" spans="1:12" x14ac:dyDescent="0.25">
      <c r="A4" s="120"/>
      <c r="B4" s="120"/>
      <c r="C4" s="120"/>
      <c r="D4" s="120"/>
      <c r="E4" s="120"/>
      <c r="F4" s="5"/>
      <c r="G4" s="6"/>
      <c r="H4" s="5"/>
      <c r="I4" s="7"/>
      <c r="J4" s="7"/>
      <c r="K4" s="5"/>
      <c r="L4" s="8"/>
    </row>
    <row r="5" spans="1:12" x14ac:dyDescent="0.25">
      <c r="A5" s="119" t="s">
        <v>5</v>
      </c>
      <c r="B5" s="119"/>
      <c r="C5" s="119"/>
      <c r="D5" s="119"/>
      <c r="E5" s="119"/>
      <c r="F5" s="1" t="s">
        <v>53</v>
      </c>
      <c r="G5" s="2" t="s">
        <v>6</v>
      </c>
      <c r="H5" s="2"/>
      <c r="I5" s="2"/>
      <c r="J5" s="2"/>
      <c r="K5" s="2"/>
      <c r="L5" s="9" t="s">
        <v>7</v>
      </c>
    </row>
    <row r="6" spans="1:12" ht="15.75" thickBot="1" x14ac:dyDescent="0.3">
      <c r="A6" s="121"/>
      <c r="B6" s="121"/>
      <c r="C6" s="121"/>
      <c r="D6" s="121"/>
      <c r="E6" s="121"/>
      <c r="F6" s="11"/>
      <c r="G6" s="11"/>
      <c r="H6" s="11"/>
      <c r="I6" s="12"/>
      <c r="J6" s="12"/>
      <c r="K6" s="11"/>
      <c r="L6" s="13"/>
    </row>
    <row r="7" spans="1:12" x14ac:dyDescent="0.25">
      <c r="A7" s="15"/>
      <c r="B7" s="16" t="s">
        <v>8</v>
      </c>
      <c r="C7" s="16" t="s">
        <v>9</v>
      </c>
      <c r="D7" s="16" t="s">
        <v>10</v>
      </c>
      <c r="E7" s="16" t="s">
        <v>11</v>
      </c>
      <c r="F7" s="16" t="str">
        <f>IF(G6="Femenino","Jugadora","Jugador")</f>
        <v>Jugador</v>
      </c>
      <c r="G7" s="16" t="s">
        <v>13</v>
      </c>
      <c r="H7" s="16"/>
      <c r="I7" s="16" t="s">
        <v>14</v>
      </c>
      <c r="J7" s="16"/>
      <c r="K7" s="16" t="str">
        <f>IF(G6="Femenino","Campeona","Campeón")</f>
        <v>Campeón</v>
      </c>
      <c r="L7" s="16"/>
    </row>
    <row r="8" spans="1:12" x14ac:dyDescent="0.25">
      <c r="A8" s="18"/>
      <c r="B8" s="19"/>
      <c r="C8" s="20"/>
      <c r="D8" s="20"/>
      <c r="E8" s="20"/>
      <c r="F8" s="21"/>
      <c r="G8" s="20"/>
      <c r="H8" s="20"/>
      <c r="I8" s="20"/>
      <c r="J8" s="20"/>
      <c r="K8" s="20"/>
      <c r="L8" s="20"/>
    </row>
    <row r="9" spans="1:12" x14ac:dyDescent="0.25">
      <c r="A9" s="77">
        <v>1</v>
      </c>
      <c r="B9" s="23"/>
      <c r="C9" s="24"/>
      <c r="D9" s="24"/>
      <c r="E9" s="25"/>
      <c r="F9" s="100" t="s">
        <v>62</v>
      </c>
      <c r="G9" s="34"/>
      <c r="H9" s="34"/>
      <c r="I9" s="34"/>
      <c r="J9" s="34"/>
      <c r="K9" s="34"/>
      <c r="L9" s="28"/>
    </row>
    <row r="10" spans="1:12" x14ac:dyDescent="0.25">
      <c r="A10" s="79"/>
      <c r="B10" s="101"/>
      <c r="C10" s="81"/>
      <c r="D10" s="81"/>
      <c r="E10" s="92"/>
      <c r="F10" s="83"/>
      <c r="G10" s="34"/>
      <c r="H10" s="102">
        <f>IF(G10=N9,B9,B11)</f>
        <v>0</v>
      </c>
      <c r="I10" s="92"/>
      <c r="J10" s="92"/>
      <c r="K10" s="92"/>
      <c r="L10" s="92"/>
    </row>
    <row r="11" spans="1:12" x14ac:dyDescent="0.25">
      <c r="A11" s="79">
        <v>2</v>
      </c>
      <c r="B11" s="103"/>
      <c r="C11" s="104"/>
      <c r="D11" s="104"/>
      <c r="E11" s="105"/>
      <c r="F11" s="100" t="s">
        <v>30</v>
      </c>
      <c r="G11" s="106"/>
      <c r="H11" s="102"/>
      <c r="I11" s="92"/>
      <c r="J11" s="92"/>
      <c r="K11" s="92"/>
      <c r="L11" s="92"/>
    </row>
    <row r="12" spans="1:12" x14ac:dyDescent="0.25">
      <c r="A12" s="79"/>
      <c r="B12" s="101"/>
      <c r="C12" s="81"/>
      <c r="D12" s="81"/>
      <c r="E12" s="82"/>
      <c r="F12" s="87"/>
      <c r="G12" s="107"/>
      <c r="H12" s="102"/>
      <c r="I12" s="34"/>
      <c r="J12" s="102">
        <f>IF(I12=G10,H10,H14)</f>
        <v>0</v>
      </c>
      <c r="K12" s="92"/>
      <c r="L12" s="92"/>
    </row>
    <row r="13" spans="1:12" x14ac:dyDescent="0.25">
      <c r="A13" s="77">
        <v>3</v>
      </c>
      <c r="B13" s="103"/>
      <c r="C13" s="104"/>
      <c r="D13" s="104"/>
      <c r="E13" s="105"/>
      <c r="F13" s="108" t="s">
        <v>63</v>
      </c>
      <c r="G13" s="109">
        <f>G10</f>
        <v>0</v>
      </c>
      <c r="H13" s="102"/>
      <c r="I13" s="106"/>
      <c r="J13" s="102"/>
      <c r="K13" s="92"/>
      <c r="L13" s="92"/>
    </row>
    <row r="14" spans="1:12" x14ac:dyDescent="0.25">
      <c r="A14" s="79"/>
      <c r="B14" s="101"/>
      <c r="C14" s="81"/>
      <c r="D14" s="81"/>
      <c r="E14" s="82"/>
      <c r="F14" s="83"/>
      <c r="G14" s="46"/>
      <c r="H14" s="102">
        <f>IF(G14=N13,B13,B15)</f>
        <v>0</v>
      </c>
      <c r="I14" s="107"/>
      <c r="J14" s="102"/>
      <c r="K14" s="92"/>
      <c r="L14" s="92"/>
    </row>
    <row r="15" spans="1:12" x14ac:dyDescent="0.25">
      <c r="A15" s="79">
        <v>4</v>
      </c>
      <c r="B15" s="103"/>
      <c r="C15" s="104"/>
      <c r="D15" s="104"/>
      <c r="E15" s="105"/>
      <c r="F15" s="100" t="s">
        <v>64</v>
      </c>
      <c r="G15" s="92"/>
      <c r="H15" s="102"/>
      <c r="I15" s="107"/>
      <c r="J15" s="102"/>
      <c r="K15" s="92"/>
      <c r="L15" s="92"/>
    </row>
    <row r="16" spans="1:12" x14ac:dyDescent="0.25">
      <c r="A16" s="79"/>
      <c r="B16" s="101"/>
      <c r="C16" s="81"/>
      <c r="D16" s="81"/>
      <c r="E16" s="92"/>
      <c r="F16" s="87"/>
      <c r="G16" s="92"/>
      <c r="H16" s="102"/>
      <c r="I16" s="107"/>
      <c r="J16" s="102"/>
      <c r="K16" s="34"/>
      <c r="L16" s="102"/>
    </row>
    <row r="17" spans="1:12" x14ac:dyDescent="0.25">
      <c r="A17" s="79">
        <v>5</v>
      </c>
      <c r="B17" s="103"/>
      <c r="C17" s="104"/>
      <c r="D17" s="104"/>
      <c r="E17" s="105"/>
      <c r="F17" s="100" t="s">
        <v>48</v>
      </c>
      <c r="G17" s="92"/>
      <c r="H17" s="102"/>
      <c r="I17" s="107"/>
      <c r="J17" s="102"/>
      <c r="K17" s="110"/>
      <c r="L17" s="92"/>
    </row>
    <row r="18" spans="1:12" x14ac:dyDescent="0.25">
      <c r="A18" s="79"/>
      <c r="B18" s="101"/>
      <c r="C18" s="81"/>
      <c r="D18" s="81"/>
      <c r="E18" s="92"/>
      <c r="F18" s="83"/>
      <c r="G18" s="34"/>
      <c r="H18" s="102">
        <f>IF(G18=N17,B17,B19)</f>
        <v>0</v>
      </c>
      <c r="I18" s="107"/>
      <c r="J18" s="102"/>
      <c r="K18" s="92"/>
      <c r="L18" s="92"/>
    </row>
    <row r="19" spans="1:12" x14ac:dyDescent="0.25">
      <c r="A19" s="77">
        <v>6</v>
      </c>
      <c r="B19" s="103"/>
      <c r="C19" s="104"/>
      <c r="D19" s="104"/>
      <c r="E19" s="105"/>
      <c r="F19" s="100" t="s">
        <v>65</v>
      </c>
      <c r="G19" s="106"/>
      <c r="H19" s="102"/>
      <c r="I19" s="109">
        <f>I12</f>
        <v>0</v>
      </c>
      <c r="J19" s="102"/>
      <c r="K19" s="92"/>
      <c r="L19" s="92"/>
    </row>
    <row r="20" spans="1:12" x14ac:dyDescent="0.25">
      <c r="A20" s="79"/>
      <c r="B20" s="101"/>
      <c r="C20" s="81"/>
      <c r="D20" s="81"/>
      <c r="E20" s="82"/>
      <c r="F20" s="87"/>
      <c r="G20" s="107"/>
      <c r="H20" s="102"/>
      <c r="I20" s="46"/>
      <c r="J20" s="102">
        <f>IF(I20=G18,H18,H22)</f>
        <v>0</v>
      </c>
      <c r="K20" s="92"/>
      <c r="L20" s="92"/>
    </row>
    <row r="21" spans="1:12" x14ac:dyDescent="0.25">
      <c r="A21" s="79">
        <v>7</v>
      </c>
      <c r="B21" s="103"/>
      <c r="C21" s="104"/>
      <c r="D21" s="104"/>
      <c r="E21" s="105"/>
      <c r="F21" s="108" t="s">
        <v>30</v>
      </c>
      <c r="G21" s="109">
        <f>G18</f>
        <v>0</v>
      </c>
      <c r="H21" s="102"/>
      <c r="I21" s="92"/>
      <c r="J21" s="92"/>
      <c r="K21" s="92"/>
      <c r="L21" s="92"/>
    </row>
    <row r="22" spans="1:12" x14ac:dyDescent="0.25">
      <c r="A22" s="79"/>
      <c r="B22" s="101"/>
      <c r="C22" s="81"/>
      <c r="D22" s="81"/>
      <c r="E22" s="82"/>
      <c r="F22" s="83"/>
      <c r="G22" s="46"/>
      <c r="H22" s="102">
        <f>IF(G22=N21,B21,B23)</f>
        <v>0</v>
      </c>
      <c r="I22" s="92"/>
      <c r="J22" s="92"/>
      <c r="K22" s="92"/>
      <c r="L22" s="92"/>
    </row>
    <row r="23" spans="1:12" x14ac:dyDescent="0.25">
      <c r="A23" s="77">
        <v>8</v>
      </c>
      <c r="B23" s="103"/>
      <c r="C23" s="104"/>
      <c r="D23" s="104"/>
      <c r="E23" s="111"/>
      <c r="F23" s="100" t="s">
        <v>66</v>
      </c>
      <c r="G23" s="92"/>
      <c r="H23" s="92"/>
      <c r="I23" s="92"/>
      <c r="J23" s="92"/>
      <c r="K23" s="92"/>
      <c r="L23" s="92"/>
    </row>
    <row r="24" spans="1:12" ht="15.75" thickBot="1" x14ac:dyDescent="0.3">
      <c r="A24" s="117" t="s">
        <v>15</v>
      </c>
      <c r="B24" s="117"/>
      <c r="C24" s="92"/>
      <c r="D24" s="92"/>
      <c r="E24" s="82"/>
      <c r="F24" s="34"/>
      <c r="G24" s="92"/>
      <c r="H24" s="92"/>
      <c r="I24" s="92"/>
      <c r="J24" s="92"/>
      <c r="K24" s="112"/>
      <c r="L24" s="113"/>
    </row>
    <row r="25" spans="1:12" x14ac:dyDescent="0.25">
      <c r="A25" s="122" t="s">
        <v>16</v>
      </c>
      <c r="B25" s="123"/>
      <c r="C25" s="123"/>
      <c r="D25" s="124"/>
      <c r="E25" s="53" t="s">
        <v>17</v>
      </c>
      <c r="F25" s="54" t="s">
        <v>18</v>
      </c>
      <c r="G25" s="125" t="s">
        <v>19</v>
      </c>
      <c r="H25" s="126"/>
      <c r="I25" s="127"/>
      <c r="J25" s="55"/>
      <c r="K25" s="126" t="s">
        <v>20</v>
      </c>
      <c r="L25" s="128"/>
    </row>
    <row r="26" spans="1:12" ht="15.75" thickBot="1" x14ac:dyDescent="0.3">
      <c r="A26" s="129"/>
      <c r="B26" s="130"/>
      <c r="C26" s="130"/>
      <c r="D26" s="131"/>
      <c r="E26" s="114">
        <v>1</v>
      </c>
      <c r="F26" s="57" t="str">
        <f>F9</f>
        <v>Amelia Moro González</v>
      </c>
      <c r="G26" s="132"/>
      <c r="H26" s="133"/>
      <c r="I26" s="134"/>
      <c r="J26" s="58"/>
      <c r="K26" s="133"/>
      <c r="L26" s="135"/>
    </row>
    <row r="27" spans="1:12" x14ac:dyDescent="0.25">
      <c r="A27" s="136" t="s">
        <v>21</v>
      </c>
      <c r="B27" s="137"/>
      <c r="C27" s="137"/>
      <c r="D27" s="138"/>
      <c r="E27" s="115">
        <v>2</v>
      </c>
      <c r="F27" s="60" t="str">
        <f>F23</f>
        <v>Ruth Raigoso Fuente</v>
      </c>
      <c r="G27" s="132"/>
      <c r="H27" s="133"/>
      <c r="I27" s="134"/>
      <c r="J27" s="58"/>
      <c r="K27" s="133"/>
      <c r="L27" s="135"/>
    </row>
    <row r="28" spans="1:12" ht="15.75" thickBot="1" x14ac:dyDescent="0.3">
      <c r="A28" s="139"/>
      <c r="B28" s="140"/>
      <c r="C28" s="140"/>
      <c r="D28" s="141"/>
      <c r="E28" s="115">
        <v>3</v>
      </c>
      <c r="F28" s="60" t="str">
        <f>IF($E$13=3,$F$13,IF($E$19=3,$F$19,""))</f>
        <v/>
      </c>
      <c r="G28" s="132"/>
      <c r="H28" s="133"/>
      <c r="I28" s="134"/>
      <c r="J28" s="58"/>
      <c r="K28" s="133"/>
      <c r="L28" s="135"/>
    </row>
    <row r="29" spans="1:12" x14ac:dyDescent="0.25">
      <c r="A29" s="122" t="s">
        <v>22</v>
      </c>
      <c r="B29" s="123"/>
      <c r="C29" s="123"/>
      <c r="D29" s="124"/>
      <c r="E29" s="115">
        <v>4</v>
      </c>
      <c r="F29" s="60" t="str">
        <f>IF($E$13=4,$F$13,IF($E$19=4,$F$19,""))</f>
        <v/>
      </c>
      <c r="G29" s="132"/>
      <c r="H29" s="133"/>
      <c r="I29" s="134"/>
      <c r="J29" s="58"/>
      <c r="K29" s="133"/>
      <c r="L29" s="135"/>
    </row>
    <row r="30" spans="1:12" ht="15.75" thickBot="1" x14ac:dyDescent="0.3">
      <c r="A30" s="142"/>
      <c r="B30" s="143"/>
      <c r="C30" s="143"/>
      <c r="D30" s="144"/>
      <c r="E30" s="61"/>
      <c r="F30" s="62"/>
      <c r="G30" s="132"/>
      <c r="H30" s="133"/>
      <c r="I30" s="134"/>
      <c r="J30" s="58"/>
      <c r="K30" s="133"/>
      <c r="L30" s="135"/>
    </row>
    <row r="31" spans="1:12" x14ac:dyDescent="0.25">
      <c r="A31" s="122" t="s">
        <v>23</v>
      </c>
      <c r="B31" s="123"/>
      <c r="C31" s="123"/>
      <c r="D31" s="124"/>
      <c r="E31" s="61"/>
      <c r="F31" s="62"/>
      <c r="G31" s="132"/>
      <c r="H31" s="133"/>
      <c r="I31" s="134"/>
      <c r="J31" s="58"/>
      <c r="K31" s="133"/>
      <c r="L31" s="135"/>
    </row>
    <row r="32" spans="1:12" x14ac:dyDescent="0.25">
      <c r="A32" s="145">
        <f>L6</f>
        <v>0</v>
      </c>
      <c r="B32" s="146"/>
      <c r="C32" s="146"/>
      <c r="D32" s="147"/>
      <c r="E32" s="61"/>
      <c r="F32" s="62"/>
      <c r="G32" s="132"/>
      <c r="H32" s="133"/>
      <c r="I32" s="134"/>
      <c r="J32" s="58"/>
      <c r="K32" s="133"/>
      <c r="L32" s="135"/>
    </row>
    <row r="33" spans="1:12" ht="15.75" thickBot="1" x14ac:dyDescent="0.3">
      <c r="A33" s="148"/>
      <c r="B33" s="149"/>
      <c r="C33" s="149"/>
      <c r="D33" s="150"/>
      <c r="E33" s="63"/>
      <c r="F33" s="64"/>
      <c r="G33" s="151"/>
      <c r="H33" s="152"/>
      <c r="I33" s="153"/>
      <c r="J33" s="65"/>
      <c r="K33" s="152"/>
      <c r="L33" s="154"/>
    </row>
    <row r="34" spans="1:12" x14ac:dyDescent="0.25">
      <c r="A34" s="66"/>
      <c r="B34" s="67" t="s">
        <v>24</v>
      </c>
      <c r="C34" s="66"/>
      <c r="D34" s="66"/>
      <c r="E34" s="66"/>
      <c r="F34" s="68"/>
      <c r="G34" s="68"/>
      <c r="H34" s="68"/>
      <c r="I34" s="69"/>
      <c r="J34" s="69"/>
      <c r="K34" s="155" t="s">
        <v>25</v>
      </c>
      <c r="L34" s="155"/>
    </row>
    <row r="35" spans="1:12" x14ac:dyDescent="0.25">
      <c r="A35" s="66"/>
      <c r="B35" s="66"/>
      <c r="C35" s="66"/>
      <c r="D35" s="66"/>
      <c r="E35" s="66"/>
      <c r="F35" s="70" t="s">
        <v>49</v>
      </c>
      <c r="G35" s="156" t="s">
        <v>26</v>
      </c>
      <c r="H35" s="156"/>
      <c r="I35" s="156"/>
      <c r="J35" s="70"/>
      <c r="K35" s="68"/>
      <c r="L35" s="69"/>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row r="38" spans="1:12" x14ac:dyDescent="0.25">
      <c r="A38" s="116"/>
      <c r="B38" s="116"/>
      <c r="C38" s="116"/>
      <c r="D38" s="116"/>
      <c r="E38" s="116"/>
      <c r="F38" s="116"/>
      <c r="G38" s="116"/>
      <c r="H38" s="116"/>
      <c r="I38" s="116"/>
      <c r="J38" s="116"/>
      <c r="K38" s="116"/>
      <c r="L38" s="116"/>
    </row>
  </sheetData>
  <mergeCells count="35">
    <mergeCell ref="A33:D33"/>
    <mergeCell ref="G33:I33"/>
    <mergeCell ref="K33:L33"/>
    <mergeCell ref="K34:L34"/>
    <mergeCell ref="G35:I35"/>
    <mergeCell ref="A31:D31"/>
    <mergeCell ref="G31:I31"/>
    <mergeCell ref="K31:L31"/>
    <mergeCell ref="A32:D32"/>
    <mergeCell ref="G32:I32"/>
    <mergeCell ref="K32:L32"/>
    <mergeCell ref="A29:D29"/>
    <mergeCell ref="G29:I29"/>
    <mergeCell ref="K29:L29"/>
    <mergeCell ref="A30:D30"/>
    <mergeCell ref="G30:I30"/>
    <mergeCell ref="K30:L30"/>
    <mergeCell ref="A27:D27"/>
    <mergeCell ref="G27:I27"/>
    <mergeCell ref="K27:L27"/>
    <mergeCell ref="A28:D28"/>
    <mergeCell ref="G28:I28"/>
    <mergeCell ref="K28:L28"/>
    <mergeCell ref="A25:D25"/>
    <mergeCell ref="G25:I25"/>
    <mergeCell ref="K25:L25"/>
    <mergeCell ref="A26:D26"/>
    <mergeCell ref="G26:I26"/>
    <mergeCell ref="K26:L26"/>
    <mergeCell ref="A24:B24"/>
    <mergeCell ref="A2:L2"/>
    <mergeCell ref="A3:E3"/>
    <mergeCell ref="A4:E4"/>
    <mergeCell ref="A5:E5"/>
    <mergeCell ref="A6:E6"/>
  </mergeCells>
  <conditionalFormatting sqref="B9:D9 F9 B11:D11 F11 B13:D13 F13 B15:D15 F15 B17:D17 F17 B19:D19 F19 B21:D21 F21 B23:D23 F23">
    <cfRule type="expression" dxfId="13" priority="1" stopIfTrue="1">
      <formula>AND($E9&lt;=$L$9,$M9&gt;0,$E9&gt;0,$D9&lt;&gt;"LL",$D9&lt;&gt;"Alt")</formula>
    </cfRule>
  </conditionalFormatting>
  <conditionalFormatting sqref="E9 E11 E13 E15 E17 E19 E21 E23">
    <cfRule type="expression" dxfId="12" priority="2" stopIfTrue="1">
      <formula>AND($E9&lt;=$L$9,$M9&gt;0,$D9&lt;&gt;"LL")</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opLeftCell="A67" workbookViewId="0">
      <selection activeCell="G81" sqref="G81"/>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0</v>
      </c>
      <c r="B1" s="118"/>
      <c r="C1" s="118"/>
      <c r="D1" s="118"/>
      <c r="E1" s="118"/>
      <c r="F1" s="118"/>
      <c r="G1" s="118"/>
      <c r="H1" s="118"/>
      <c r="I1" s="118"/>
      <c r="J1" s="118"/>
      <c r="K1" s="118"/>
      <c r="L1" s="118"/>
      <c r="M1" s="118"/>
    </row>
    <row r="2" spans="1:13" x14ac:dyDescent="0.25">
      <c r="A2" s="119" t="s">
        <v>1</v>
      </c>
      <c r="B2" s="119"/>
      <c r="C2" s="119"/>
      <c r="D2" s="119"/>
      <c r="E2" s="119"/>
      <c r="F2" s="1" t="s">
        <v>2</v>
      </c>
      <c r="G2" s="1" t="s">
        <v>27</v>
      </c>
      <c r="H2" s="1"/>
      <c r="I2" s="2"/>
      <c r="J2" s="2"/>
      <c r="K2" s="1" t="s">
        <v>4</v>
      </c>
      <c r="L2" s="1"/>
      <c r="M2" s="4"/>
    </row>
    <row r="3" spans="1:13" x14ac:dyDescent="0.25">
      <c r="A3" s="120"/>
      <c r="B3" s="120"/>
      <c r="C3" s="120"/>
      <c r="D3" s="120"/>
      <c r="E3" s="120"/>
      <c r="F3" s="5"/>
      <c r="G3" s="6"/>
      <c r="H3" s="5"/>
      <c r="I3" s="7"/>
      <c r="J3" s="7"/>
      <c r="K3" s="5"/>
      <c r="L3" s="5"/>
      <c r="M3" s="8"/>
    </row>
    <row r="4" spans="1:13" x14ac:dyDescent="0.25">
      <c r="A4" s="119" t="s">
        <v>5</v>
      </c>
      <c r="B4" s="119"/>
      <c r="C4" s="119"/>
      <c r="D4" s="119"/>
      <c r="E4" s="119"/>
      <c r="F4" s="1" t="s">
        <v>53</v>
      </c>
      <c r="G4" s="2" t="s">
        <v>28</v>
      </c>
      <c r="H4" s="2"/>
      <c r="I4" s="2"/>
      <c r="J4" s="2"/>
      <c r="K4" s="9" t="s">
        <v>7</v>
      </c>
      <c r="L4" s="9"/>
      <c r="M4" s="4"/>
    </row>
    <row r="5" spans="1:13" ht="15.75" thickBot="1" x14ac:dyDescent="0.3">
      <c r="A5" s="121"/>
      <c r="B5" s="121"/>
      <c r="C5" s="121"/>
      <c r="D5" s="121"/>
      <c r="E5" s="121"/>
      <c r="F5" s="11"/>
      <c r="G5" s="11"/>
      <c r="H5" s="11"/>
      <c r="I5" s="12"/>
      <c r="J5" s="12"/>
      <c r="K5" s="13"/>
      <c r="L5" s="13"/>
      <c r="M5" s="71"/>
    </row>
    <row r="6" spans="1:13" x14ac:dyDescent="0.25">
      <c r="A6" s="72"/>
      <c r="B6" s="16" t="s">
        <v>8</v>
      </c>
      <c r="C6" s="16" t="s">
        <v>9</v>
      </c>
      <c r="D6" s="16" t="s">
        <v>10</v>
      </c>
      <c r="E6" s="16" t="s">
        <v>11</v>
      </c>
      <c r="F6" s="16" t="str">
        <f>IF(G5="Femenino","Jugadora","Jugador")</f>
        <v>Jugador</v>
      </c>
      <c r="G6" s="73" t="s">
        <v>29</v>
      </c>
      <c r="H6" s="73"/>
      <c r="I6" s="73" t="s">
        <v>12</v>
      </c>
      <c r="J6" s="73"/>
      <c r="K6" s="73" t="s">
        <v>13</v>
      </c>
      <c r="L6" s="73"/>
      <c r="M6" s="73" t="s">
        <v>14</v>
      </c>
    </row>
    <row r="7" spans="1:13" x14ac:dyDescent="0.25">
      <c r="A7" s="74"/>
      <c r="B7" s="75"/>
      <c r="C7" s="20"/>
      <c r="D7" s="20"/>
      <c r="E7" s="75"/>
      <c r="F7" s="76"/>
      <c r="G7" s="75"/>
      <c r="H7" s="75"/>
      <c r="I7" s="75"/>
      <c r="J7" s="75"/>
      <c r="K7" s="75"/>
      <c r="L7" s="75"/>
      <c r="M7" s="75"/>
    </row>
    <row r="8" spans="1:13" x14ac:dyDescent="0.25">
      <c r="A8" s="77">
        <v>1</v>
      </c>
      <c r="B8" s="23" t="str">
        <f>IF($E8="","",VLOOKUP($E8,#REF!,4,FALSE))</f>
        <v/>
      </c>
      <c r="C8" s="24" t="str">
        <f>IF($E8="","",VLOOKUP($E8,#REF!,9,FALSE))</f>
        <v/>
      </c>
      <c r="D8" s="24" t="str">
        <f>IF($E8="","",VLOOKUP($E8,#REF!,11,FALSE))</f>
        <v/>
      </c>
      <c r="E8" s="25"/>
      <c r="F8" s="26" t="s">
        <v>37</v>
      </c>
      <c r="G8" s="78"/>
      <c r="H8" s="78"/>
      <c r="I8" s="78"/>
      <c r="J8" s="78"/>
      <c r="K8" s="78"/>
      <c r="L8" s="78"/>
      <c r="M8" s="28" t="e">
        <f>#REF!</f>
        <v>#REF!</v>
      </c>
    </row>
    <row r="9" spans="1:13" x14ac:dyDescent="0.25">
      <c r="A9" s="79"/>
      <c r="B9" s="80"/>
      <c r="C9" s="81"/>
      <c r="D9" s="81"/>
      <c r="E9" s="82"/>
      <c r="F9" s="83"/>
      <c r="G9" s="34"/>
      <c r="H9" s="84" t="str">
        <f>IF(G9=Q8,B8,B10)</f>
        <v/>
      </c>
      <c r="I9" s="85"/>
      <c r="J9" s="85"/>
      <c r="K9" s="85"/>
      <c r="L9" s="85"/>
      <c r="M9" s="85"/>
    </row>
    <row r="10" spans="1:13" x14ac:dyDescent="0.25">
      <c r="A10" s="79">
        <v>2</v>
      </c>
      <c r="B10" s="23" t="str">
        <f>IF($E10="","",VLOOKUP($E10,#REF!,4,FALSE))</f>
        <v/>
      </c>
      <c r="C10" s="24" t="str">
        <f>IF($E10="","",VLOOKUP($E10,#REF!,9,FALSE))</f>
        <v/>
      </c>
      <c r="D10" s="24" t="str">
        <f>IF($E10="","",VLOOKUP($E10,#REF!,11,FALSE))</f>
        <v/>
      </c>
      <c r="E10" s="25"/>
      <c r="F10" s="37" t="s">
        <v>30</v>
      </c>
      <c r="G10" s="86"/>
      <c r="H10" s="84"/>
      <c r="I10" s="85"/>
      <c r="J10" s="85"/>
      <c r="K10" s="85"/>
      <c r="L10" s="85"/>
      <c r="M10" s="85"/>
    </row>
    <row r="11" spans="1:13" x14ac:dyDescent="0.25">
      <c r="A11" s="79"/>
      <c r="B11" s="80"/>
      <c r="C11" s="81"/>
      <c r="D11" s="81"/>
      <c r="E11" s="82"/>
      <c r="F11" s="87"/>
      <c r="G11" s="88"/>
      <c r="H11" s="84"/>
      <c r="I11" s="34"/>
      <c r="J11" s="84" t="str">
        <f>IF(I11=G9,H9,H13)</f>
        <v/>
      </c>
      <c r="K11" s="85"/>
      <c r="L11" s="85"/>
      <c r="M11" s="85"/>
    </row>
    <row r="12" spans="1:13" x14ac:dyDescent="0.25">
      <c r="A12" s="79">
        <v>3</v>
      </c>
      <c r="B12" s="23" t="str">
        <f>IF($E12="","",VLOOKUP($E12,#REF!,4,FALSE))</f>
        <v/>
      </c>
      <c r="C12" s="24" t="str">
        <f>IF($E12="","",VLOOKUP($E12,#REF!,9,FALSE))</f>
        <v/>
      </c>
      <c r="D12" s="24" t="str">
        <f>IF($E12="","",VLOOKUP($E12,#REF!,11,FALSE))</f>
        <v/>
      </c>
      <c r="E12" s="25"/>
      <c r="F12" s="26" t="s">
        <v>39</v>
      </c>
      <c r="G12" s="89">
        <f>G9</f>
        <v>0</v>
      </c>
      <c r="H12" s="84"/>
      <c r="I12" s="86"/>
      <c r="J12" s="84"/>
      <c r="K12" s="85"/>
      <c r="L12" s="85"/>
      <c r="M12" s="85"/>
    </row>
    <row r="13" spans="1:13" x14ac:dyDescent="0.25">
      <c r="A13" s="79"/>
      <c r="B13" s="80"/>
      <c r="C13" s="81"/>
      <c r="D13" s="81"/>
      <c r="E13" s="82"/>
      <c r="F13" s="83"/>
      <c r="G13" s="46"/>
      <c r="H13" s="84" t="str">
        <f>IF(G13=Q12,B12,B14)</f>
        <v/>
      </c>
      <c r="I13" s="88"/>
      <c r="J13" s="84"/>
      <c r="K13" s="85"/>
      <c r="L13" s="85"/>
      <c r="M13" s="85"/>
    </row>
    <row r="14" spans="1:13" x14ac:dyDescent="0.25">
      <c r="A14" s="79">
        <v>4</v>
      </c>
      <c r="B14" s="23" t="str">
        <f>IF($E14="","",VLOOKUP($E14,#REF!,4,FALSE))</f>
        <v/>
      </c>
      <c r="C14" s="24" t="str">
        <f>IF($E14="","",VLOOKUP($E14,#REF!,9,FALSE))</f>
        <v/>
      </c>
      <c r="D14" s="24" t="str">
        <f>IF($E14="","",VLOOKUP($E14,#REF!,11,FALSE))</f>
        <v/>
      </c>
      <c r="E14" s="25"/>
      <c r="F14" s="37" t="s">
        <v>30</v>
      </c>
      <c r="G14" s="85"/>
      <c r="H14" s="84"/>
      <c r="I14" s="90"/>
      <c r="J14" s="84"/>
      <c r="K14" s="85"/>
      <c r="L14" s="85"/>
      <c r="M14" s="85"/>
    </row>
    <row r="15" spans="1:13" x14ac:dyDescent="0.25">
      <c r="A15" s="79"/>
      <c r="B15" s="80"/>
      <c r="C15" s="81"/>
      <c r="D15" s="81"/>
      <c r="E15" s="82"/>
      <c r="F15" s="87"/>
      <c r="G15" s="85"/>
      <c r="H15" s="84"/>
      <c r="I15" s="88"/>
      <c r="J15" s="84"/>
      <c r="K15" s="34"/>
      <c r="L15" s="84" t="str">
        <f>IF(K15=I11,J11,J19)</f>
        <v/>
      </c>
      <c r="M15" s="85"/>
    </row>
    <row r="16" spans="1:13" x14ac:dyDescent="0.25">
      <c r="A16" s="79">
        <v>5</v>
      </c>
      <c r="B16" s="23" t="str">
        <f>IF($E16="","",VLOOKUP($E16,#REF!,4,FALSE))</f>
        <v/>
      </c>
      <c r="C16" s="24" t="str">
        <f>IF($E16="","",VLOOKUP($E16,#REF!,9,FALSE))</f>
        <v/>
      </c>
      <c r="D16" s="24" t="str">
        <f>IF($E16="","",VLOOKUP($E16,#REF!,11,FALSE))</f>
        <v/>
      </c>
      <c r="E16" s="25"/>
      <c r="F16" s="26" t="s">
        <v>54</v>
      </c>
      <c r="G16" s="85"/>
      <c r="H16" s="84"/>
      <c r="I16" s="90"/>
      <c r="J16" s="84"/>
      <c r="K16" s="86"/>
      <c r="L16" s="84"/>
      <c r="M16" s="85"/>
    </row>
    <row r="17" spans="1:13" x14ac:dyDescent="0.25">
      <c r="A17" s="79"/>
      <c r="B17" s="80"/>
      <c r="C17" s="81"/>
      <c r="D17" s="81"/>
      <c r="E17" s="82"/>
      <c r="F17" s="83"/>
      <c r="G17" s="34"/>
      <c r="H17" s="84" t="str">
        <f>IF(G17=Q16,B16,B18)</f>
        <v/>
      </c>
      <c r="I17" s="90"/>
      <c r="J17" s="84"/>
      <c r="K17" s="90"/>
      <c r="L17" s="84"/>
      <c r="M17" s="85"/>
    </row>
    <row r="18" spans="1:13" x14ac:dyDescent="0.25">
      <c r="A18" s="79">
        <v>6</v>
      </c>
      <c r="B18" s="23" t="str">
        <f>IF($E18="","",VLOOKUP($E18,#REF!,4,FALSE))</f>
        <v/>
      </c>
      <c r="C18" s="24" t="str">
        <f>IF($E18="","",VLOOKUP($E18,#REF!,9,FALSE))</f>
        <v/>
      </c>
      <c r="D18" s="24" t="str">
        <f>IF($E18="","",VLOOKUP($E18,#REF!,11,FALSE))</f>
        <v/>
      </c>
      <c r="E18" s="25"/>
      <c r="F18" s="37" t="s">
        <v>30</v>
      </c>
      <c r="G18" s="86"/>
      <c r="H18" s="84"/>
      <c r="I18" s="89">
        <f>I11</f>
        <v>0</v>
      </c>
      <c r="J18" s="84"/>
      <c r="K18" s="90"/>
      <c r="L18" s="84"/>
      <c r="M18" s="85"/>
    </row>
    <row r="19" spans="1:13" x14ac:dyDescent="0.25">
      <c r="A19" s="79"/>
      <c r="B19" s="80"/>
      <c r="C19" s="81"/>
      <c r="D19" s="81"/>
      <c r="E19" s="82"/>
      <c r="F19" s="87"/>
      <c r="G19" s="88"/>
      <c r="H19" s="84"/>
      <c r="I19" s="46"/>
      <c r="J19" s="84" t="str">
        <f>IF(I19=G17,H17,H21)</f>
        <v/>
      </c>
      <c r="K19" s="90"/>
      <c r="L19" s="84"/>
      <c r="M19" s="85"/>
    </row>
    <row r="20" spans="1:13" x14ac:dyDescent="0.25">
      <c r="A20" s="79">
        <v>7</v>
      </c>
      <c r="B20" s="23" t="str">
        <f>IF($E20="","",VLOOKUP($E20,#REF!,4,FALSE))</f>
        <v/>
      </c>
      <c r="C20" s="24" t="str">
        <f>IF($E20="","",VLOOKUP($E20,#REF!,9,FALSE))</f>
        <v/>
      </c>
      <c r="D20" s="24" t="str">
        <f>IF($E20="","",VLOOKUP($E20,#REF!,11,FALSE))</f>
        <v/>
      </c>
      <c r="E20" s="25"/>
      <c r="F20" s="26" t="s">
        <v>55</v>
      </c>
      <c r="G20" s="89">
        <f>G17</f>
        <v>0</v>
      </c>
      <c r="H20" s="84"/>
      <c r="I20" s="85"/>
      <c r="J20" s="84"/>
      <c r="K20" s="90"/>
      <c r="L20" s="84"/>
      <c r="M20" s="85"/>
    </row>
    <row r="21" spans="1:13" x14ac:dyDescent="0.25">
      <c r="A21" s="79"/>
      <c r="B21" s="80"/>
      <c r="C21" s="81"/>
      <c r="D21" s="81"/>
      <c r="E21" s="82"/>
      <c r="F21" s="83"/>
      <c r="G21" s="46"/>
      <c r="H21" s="84" t="str">
        <f>IF(G21=Q20,B20,B22)</f>
        <v/>
      </c>
      <c r="I21" s="91"/>
      <c r="J21" s="84"/>
      <c r="K21" s="90"/>
      <c r="L21" s="84"/>
      <c r="M21" s="85"/>
    </row>
    <row r="22" spans="1:13" x14ac:dyDescent="0.25">
      <c r="A22" s="79">
        <v>8</v>
      </c>
      <c r="B22" s="23" t="str">
        <f>IF($E22="","",VLOOKUP($E22,#REF!,4,FALSE))</f>
        <v/>
      </c>
      <c r="C22" s="24" t="str">
        <f>IF($E22="","",VLOOKUP($E22,#REF!,9,FALSE))</f>
        <v/>
      </c>
      <c r="D22" s="24" t="str">
        <f>IF($E22="","",VLOOKUP($E22,#REF!,11,FALSE))</f>
        <v/>
      </c>
      <c r="E22" s="25"/>
      <c r="F22" s="37" t="s">
        <v>30</v>
      </c>
      <c r="G22" s="85"/>
      <c r="H22" s="84"/>
      <c r="I22" s="85"/>
      <c r="J22" s="84"/>
      <c r="K22" s="90"/>
      <c r="L22" s="84"/>
      <c r="M22" s="85"/>
    </row>
    <row r="23" spans="1:13" x14ac:dyDescent="0.25">
      <c r="A23" s="79"/>
      <c r="B23" s="80"/>
      <c r="C23" s="81"/>
      <c r="D23" s="81"/>
      <c r="E23" s="92"/>
      <c r="F23" s="87"/>
      <c r="G23" s="85"/>
      <c r="H23" s="84"/>
      <c r="I23" s="85"/>
      <c r="J23" s="84"/>
      <c r="K23" s="88"/>
      <c r="L23" s="84"/>
      <c r="M23" s="34"/>
    </row>
    <row r="24" spans="1:13" x14ac:dyDescent="0.25">
      <c r="A24" s="77">
        <v>9</v>
      </c>
      <c r="B24" s="23" t="str">
        <f>IF($E24="","",VLOOKUP($E24,#REF!,4,FALSE))</f>
        <v/>
      </c>
      <c r="C24" s="24" t="str">
        <f>IF($E24="","",VLOOKUP($E24,#REF!,9,FALSE))</f>
        <v/>
      </c>
      <c r="D24" s="24" t="str">
        <f>IF($E24="","",VLOOKUP($E24,#REF!,11,FALSE))</f>
        <v/>
      </c>
      <c r="E24" s="25"/>
      <c r="F24" s="26" t="s">
        <v>56</v>
      </c>
      <c r="G24" s="85"/>
      <c r="H24" s="84"/>
      <c r="I24" s="85"/>
      <c r="J24" s="84"/>
      <c r="K24" s="90"/>
      <c r="L24" s="84"/>
      <c r="M24" s="93"/>
    </row>
    <row r="25" spans="1:13" x14ac:dyDescent="0.25">
      <c r="A25" s="79"/>
      <c r="B25" s="80"/>
      <c r="C25" s="81"/>
      <c r="D25" s="81"/>
      <c r="E25" s="82"/>
      <c r="F25" s="83"/>
      <c r="G25" s="34"/>
      <c r="H25" s="84" t="str">
        <f>IF(G25=Q24,B24,B26)</f>
        <v/>
      </c>
      <c r="I25" s="85"/>
      <c r="J25" s="84"/>
      <c r="K25" s="90"/>
      <c r="L25" s="84"/>
      <c r="M25" s="90"/>
    </row>
    <row r="26" spans="1:13" x14ac:dyDescent="0.25">
      <c r="A26" s="79">
        <v>10</v>
      </c>
      <c r="B26" s="23" t="str">
        <f>IF($E26="","",VLOOKUP($E26,#REF!,4,FALSE))</f>
        <v/>
      </c>
      <c r="C26" s="24" t="str">
        <f>IF($E26="","",VLOOKUP($E26,#REF!,9,FALSE))</f>
        <v/>
      </c>
      <c r="D26" s="24" t="str">
        <f>IF($E26="","",VLOOKUP($E26,#REF!,11,FALSE))</f>
        <v/>
      </c>
      <c r="E26" s="25"/>
      <c r="F26" s="37" t="s">
        <v>30</v>
      </c>
      <c r="G26" s="86"/>
      <c r="H26" s="84"/>
      <c r="I26" s="85"/>
      <c r="J26" s="84"/>
      <c r="K26" s="90"/>
      <c r="L26" s="84"/>
      <c r="M26" s="90"/>
    </row>
    <row r="27" spans="1:13" x14ac:dyDescent="0.25">
      <c r="A27" s="79"/>
      <c r="B27" s="80"/>
      <c r="C27" s="81"/>
      <c r="D27" s="81"/>
      <c r="E27" s="82"/>
      <c r="F27" s="87"/>
      <c r="G27" s="88"/>
      <c r="H27" s="84"/>
      <c r="I27" s="34"/>
      <c r="J27" s="84" t="str">
        <f>IF(I27=G25,H25,H29)</f>
        <v/>
      </c>
      <c r="K27" s="90"/>
      <c r="L27" s="84"/>
      <c r="M27" s="90"/>
    </row>
    <row r="28" spans="1:13" x14ac:dyDescent="0.25">
      <c r="A28" s="79">
        <v>11</v>
      </c>
      <c r="B28" s="23" t="str">
        <f>IF($E28="","",VLOOKUP($E28,#REF!,4,FALSE))</f>
        <v/>
      </c>
      <c r="C28" s="24" t="str">
        <f>IF($E28="","",VLOOKUP($E28,#REF!,9,FALSE))</f>
        <v/>
      </c>
      <c r="D28" s="24" t="str">
        <f>IF($E28="","",VLOOKUP($E28,#REF!,11,FALSE))</f>
        <v/>
      </c>
      <c r="E28" s="25"/>
      <c r="F28" s="26" t="s">
        <v>43</v>
      </c>
      <c r="G28" s="89">
        <f>G25</f>
        <v>0</v>
      </c>
      <c r="H28" s="84"/>
      <c r="I28" s="86"/>
      <c r="J28" s="84"/>
      <c r="K28" s="90"/>
      <c r="L28" s="84"/>
      <c r="M28" s="90"/>
    </row>
    <row r="29" spans="1:13" x14ac:dyDescent="0.25">
      <c r="A29" s="79"/>
      <c r="B29" s="80"/>
      <c r="C29" s="81"/>
      <c r="D29" s="81"/>
      <c r="E29" s="82"/>
      <c r="F29" s="83"/>
      <c r="G29" s="46"/>
      <c r="H29" s="84" t="str">
        <f>IF(G29=Q28,B28,B30)</f>
        <v/>
      </c>
      <c r="I29" s="88"/>
      <c r="J29" s="84"/>
      <c r="K29" s="90"/>
      <c r="L29" s="84"/>
      <c r="M29" s="90"/>
    </row>
    <row r="30" spans="1:13" x14ac:dyDescent="0.25">
      <c r="A30" s="79">
        <v>12</v>
      </c>
      <c r="B30" s="23" t="str">
        <f>IF($E30="","",VLOOKUP($E30,#REF!,4,FALSE))</f>
        <v/>
      </c>
      <c r="C30" s="24" t="str">
        <f>IF($E30="","",VLOOKUP($E30,#REF!,9,FALSE))</f>
        <v/>
      </c>
      <c r="D30" s="24" t="str">
        <f>IF($E30="","",VLOOKUP($E30,#REF!,11,FALSE))</f>
        <v/>
      </c>
      <c r="E30" s="25"/>
      <c r="F30" s="37" t="s">
        <v>30</v>
      </c>
      <c r="G30" s="85"/>
      <c r="H30" s="84"/>
      <c r="I30" s="90"/>
      <c r="J30" s="84"/>
      <c r="K30" s="89">
        <f>K15</f>
        <v>0</v>
      </c>
      <c r="L30" s="84"/>
      <c r="M30" s="90"/>
    </row>
    <row r="31" spans="1:13" x14ac:dyDescent="0.25">
      <c r="A31" s="79"/>
      <c r="B31" s="80"/>
      <c r="C31" s="81"/>
      <c r="D31" s="81"/>
      <c r="E31" s="82"/>
      <c r="F31" s="87"/>
      <c r="G31" s="85"/>
      <c r="H31" s="84"/>
      <c r="I31" s="88"/>
      <c r="J31" s="84"/>
      <c r="K31" s="46"/>
      <c r="L31" s="84" t="str">
        <f>IF(K31=I27,J27,J35)</f>
        <v/>
      </c>
      <c r="M31" s="90"/>
    </row>
    <row r="32" spans="1:13" x14ac:dyDescent="0.25">
      <c r="A32" s="79">
        <v>13</v>
      </c>
      <c r="B32" s="23" t="str">
        <f>IF($E32="","",VLOOKUP($E32,#REF!,4,FALSE))</f>
        <v/>
      </c>
      <c r="C32" s="24" t="str">
        <f>IF($E32="","",VLOOKUP($E32,#REF!,9,FALSE))</f>
        <v/>
      </c>
      <c r="D32" s="24" t="str">
        <f>IF($E32="","",VLOOKUP($E32,#REF!,11,FALSE))</f>
        <v/>
      </c>
      <c r="E32" s="25"/>
      <c r="F32" s="26" t="s">
        <v>40</v>
      </c>
      <c r="G32" s="85"/>
      <c r="H32" s="84"/>
      <c r="I32" s="90"/>
      <c r="J32" s="84"/>
      <c r="K32" s="85"/>
      <c r="L32" s="84"/>
      <c r="M32" s="90"/>
    </row>
    <row r="33" spans="1:13" x14ac:dyDescent="0.25">
      <c r="A33" s="79"/>
      <c r="B33" s="80"/>
      <c r="C33" s="81"/>
      <c r="D33" s="81"/>
      <c r="E33" s="82"/>
      <c r="F33" s="83"/>
      <c r="G33" s="34"/>
      <c r="H33" s="84" t="str">
        <f>IF(G33=Q32,B32,B34)</f>
        <v/>
      </c>
      <c r="I33" s="90"/>
      <c r="J33" s="84"/>
      <c r="K33" s="85"/>
      <c r="L33" s="84"/>
      <c r="M33" s="90"/>
    </row>
    <row r="34" spans="1:13" x14ac:dyDescent="0.25">
      <c r="A34" s="79">
        <v>14</v>
      </c>
      <c r="B34" s="23" t="str">
        <f>IF($E34="","",VLOOKUP($E34,#REF!,4,FALSE))</f>
        <v/>
      </c>
      <c r="C34" s="24" t="str">
        <f>IF($E34="","",VLOOKUP($E34,#REF!,9,FALSE))</f>
        <v/>
      </c>
      <c r="D34" s="24" t="str">
        <f>IF($E34="","",VLOOKUP($E34,#REF!,11,FALSE))</f>
        <v/>
      </c>
      <c r="E34" s="25"/>
      <c r="F34" s="37" t="s">
        <v>38</v>
      </c>
      <c r="G34" s="86"/>
      <c r="H34" s="84"/>
      <c r="I34" s="89">
        <f>I27</f>
        <v>0</v>
      </c>
      <c r="J34" s="84"/>
      <c r="K34" s="85"/>
      <c r="L34" s="84"/>
      <c r="M34" s="90"/>
    </row>
    <row r="35" spans="1:13" x14ac:dyDescent="0.25">
      <c r="A35" s="79"/>
      <c r="B35" s="80"/>
      <c r="C35" s="81"/>
      <c r="D35" s="81"/>
      <c r="E35" s="82"/>
      <c r="F35" s="87"/>
      <c r="G35" s="88"/>
      <c r="H35" s="84"/>
      <c r="I35" s="46"/>
      <c r="J35" s="84" t="str">
        <f>IF(I35=G33,H33,H37)</f>
        <v/>
      </c>
      <c r="K35" s="85"/>
      <c r="L35" s="84"/>
      <c r="M35" s="90"/>
    </row>
    <row r="36" spans="1:13" x14ac:dyDescent="0.25">
      <c r="A36" s="79">
        <v>15</v>
      </c>
      <c r="B36" s="23" t="str">
        <f>IF($E36="","",VLOOKUP($E36,#REF!,4,FALSE))</f>
        <v/>
      </c>
      <c r="C36" s="24" t="str">
        <f>IF($E36="","",VLOOKUP($E36,#REF!,9,FALSE))</f>
        <v/>
      </c>
      <c r="D36" s="24" t="str">
        <f>IF($E36="","",VLOOKUP($E36,#REF!,11,FALSE))</f>
        <v/>
      </c>
      <c r="E36" s="25"/>
      <c r="F36" s="26" t="s">
        <v>57</v>
      </c>
      <c r="G36" s="89">
        <f>G33</f>
        <v>0</v>
      </c>
      <c r="H36" s="84"/>
      <c r="I36" s="85"/>
      <c r="J36" s="84"/>
      <c r="K36" s="85"/>
      <c r="L36" s="84"/>
      <c r="M36" s="90"/>
    </row>
    <row r="37" spans="1:13" x14ac:dyDescent="0.25">
      <c r="A37" s="79"/>
      <c r="B37" s="80"/>
      <c r="C37" s="81"/>
      <c r="D37" s="81"/>
      <c r="E37" s="82"/>
      <c r="F37" s="83"/>
      <c r="G37" s="46"/>
      <c r="H37" s="84" t="str">
        <f>IF(G37=Q36,B36,B38)</f>
        <v/>
      </c>
      <c r="I37" s="91"/>
      <c r="J37" s="84"/>
      <c r="K37" s="85"/>
      <c r="L37" s="84"/>
      <c r="M37" s="90"/>
    </row>
    <row r="38" spans="1:13" x14ac:dyDescent="0.25">
      <c r="A38" s="79">
        <v>16</v>
      </c>
      <c r="B38" s="23" t="str">
        <f>IF($E38="","",VLOOKUP($E38,#REF!,4,FALSE))</f>
        <v/>
      </c>
      <c r="C38" s="24" t="str">
        <f>IF($E38="","",VLOOKUP($E38,#REF!,9,FALSE))</f>
        <v/>
      </c>
      <c r="D38" s="24" t="str">
        <f>IF($E38="","",VLOOKUP($E38,#REF!,11,FALSE))</f>
        <v/>
      </c>
      <c r="E38" s="25"/>
      <c r="F38" s="37" t="s">
        <v>30</v>
      </c>
      <c r="G38" s="85"/>
      <c r="H38" s="84"/>
      <c r="I38" s="85"/>
      <c r="J38" s="84"/>
      <c r="K38" s="94"/>
      <c r="L38" s="84"/>
      <c r="M38" s="90"/>
    </row>
    <row r="39" spans="1:13" x14ac:dyDescent="0.25">
      <c r="A39" s="79"/>
      <c r="B39" s="80"/>
      <c r="C39" s="81"/>
      <c r="D39" s="81"/>
      <c r="E39" s="92"/>
      <c r="F39" s="87"/>
      <c r="G39" s="85"/>
      <c r="H39" s="84"/>
      <c r="I39" s="85"/>
      <c r="J39" s="84"/>
      <c r="K39" s="95" t="str">
        <f>IF(G5="Femenino","Campeona :","Campeón :")</f>
        <v>Campeón :</v>
      </c>
      <c r="L39" s="96"/>
      <c r="M39" s="97"/>
    </row>
    <row r="40" spans="1:13" x14ac:dyDescent="0.25">
      <c r="A40" s="79">
        <v>17</v>
      </c>
      <c r="B40" s="23" t="str">
        <f>IF($E40="","",VLOOKUP($E40,#REF!,4,FALSE))</f>
        <v/>
      </c>
      <c r="C40" s="24" t="str">
        <f>IF($E40="","",VLOOKUP($E40,#REF!,9,FALSE))</f>
        <v/>
      </c>
      <c r="D40" s="24" t="str">
        <f>IF($E40="","",VLOOKUP($E40,#REF!,11,FALSE))</f>
        <v/>
      </c>
      <c r="E40" s="25"/>
      <c r="F40" s="26" t="s">
        <v>30</v>
      </c>
      <c r="G40" s="85"/>
      <c r="H40" s="84"/>
      <c r="I40" s="85"/>
      <c r="J40" s="84"/>
      <c r="K40" s="85"/>
      <c r="L40" s="84"/>
      <c r="M40" s="90"/>
    </row>
    <row r="41" spans="1:13" x14ac:dyDescent="0.25">
      <c r="A41" s="79"/>
      <c r="B41" s="80"/>
      <c r="C41" s="81"/>
      <c r="D41" s="81"/>
      <c r="E41" s="82"/>
      <c r="F41" s="83"/>
      <c r="G41" s="34"/>
      <c r="H41" s="84" t="str">
        <f>IF(G41=Q40,B40,B42)</f>
        <v/>
      </c>
      <c r="I41" s="85"/>
      <c r="J41" s="84"/>
      <c r="K41" s="85"/>
      <c r="L41" s="84"/>
      <c r="M41" s="88"/>
    </row>
    <row r="42" spans="1:13" x14ac:dyDescent="0.25">
      <c r="A42" s="79">
        <v>18</v>
      </c>
      <c r="B42" s="23" t="str">
        <f>IF($E42="","",VLOOKUP($E42,#REF!,4,FALSE))</f>
        <v/>
      </c>
      <c r="C42" s="24" t="str">
        <f>IF($E42="","",VLOOKUP($E42,#REF!,9,FALSE))</f>
        <v/>
      </c>
      <c r="D42" s="24" t="str">
        <f>IF($E42="","",VLOOKUP($E42,#REF!,11,FALSE))</f>
        <v/>
      </c>
      <c r="E42" s="25"/>
      <c r="F42" s="26" t="s">
        <v>58</v>
      </c>
      <c r="G42" s="86"/>
      <c r="H42" s="84"/>
      <c r="I42" s="85"/>
      <c r="J42" s="84"/>
      <c r="K42" s="85"/>
      <c r="L42" s="84"/>
      <c r="M42" s="90"/>
    </row>
    <row r="43" spans="1:13" x14ac:dyDescent="0.25">
      <c r="A43" s="79"/>
      <c r="B43" s="80"/>
      <c r="C43" s="81"/>
      <c r="D43" s="81"/>
      <c r="E43" s="82"/>
      <c r="F43" s="87"/>
      <c r="G43" s="88"/>
      <c r="H43" s="84"/>
      <c r="I43" s="34"/>
      <c r="J43" s="84" t="str">
        <f>IF(I43=G41,H41,H45)</f>
        <v/>
      </c>
      <c r="K43" s="85"/>
      <c r="L43" s="84"/>
      <c r="M43" s="90"/>
    </row>
    <row r="44" spans="1:13" x14ac:dyDescent="0.25">
      <c r="A44" s="79">
        <v>19</v>
      </c>
      <c r="B44" s="23" t="str">
        <f>IF($E44="","",VLOOKUP($E44,#REF!,4,FALSE))</f>
        <v/>
      </c>
      <c r="C44" s="24" t="str">
        <f>IF($E44="","",VLOOKUP($E44,#REF!,9,FALSE))</f>
        <v/>
      </c>
      <c r="D44" s="24" t="str">
        <f>IF($E44="","",VLOOKUP($E44,#REF!,11,FALSE))</f>
        <v/>
      </c>
      <c r="E44" s="25"/>
      <c r="F44" s="37" t="s">
        <v>30</v>
      </c>
      <c r="G44" s="89">
        <f>G41</f>
        <v>0</v>
      </c>
      <c r="H44" s="84"/>
      <c r="I44" s="86"/>
      <c r="J44" s="84"/>
      <c r="K44" s="85"/>
      <c r="L44" s="84"/>
      <c r="M44" s="90"/>
    </row>
    <row r="45" spans="1:13" x14ac:dyDescent="0.25">
      <c r="A45" s="79"/>
      <c r="B45" s="80"/>
      <c r="C45" s="81"/>
      <c r="D45" s="81"/>
      <c r="E45" s="82"/>
      <c r="F45" s="83"/>
      <c r="G45" s="46"/>
      <c r="H45" s="84" t="str">
        <f>IF(G45=Q44,B44,B46)</f>
        <v/>
      </c>
      <c r="I45" s="88"/>
      <c r="J45" s="84"/>
      <c r="K45" s="85"/>
      <c r="L45" s="84"/>
      <c r="M45" s="90"/>
    </row>
    <row r="46" spans="1:13" x14ac:dyDescent="0.25">
      <c r="A46" s="79">
        <v>20</v>
      </c>
      <c r="B46" s="23" t="str">
        <f>IF($E46="","",VLOOKUP($E46,#REF!,4,FALSE))</f>
        <v/>
      </c>
      <c r="C46" s="24" t="str">
        <f>IF($E46="","",VLOOKUP($E46,#REF!,9,FALSE))</f>
        <v/>
      </c>
      <c r="D46" s="24" t="str">
        <f>IF($E46="","",VLOOKUP($E46,#REF!,11,FALSE))</f>
        <v/>
      </c>
      <c r="E46" s="25"/>
      <c r="F46" s="37" t="s">
        <v>36</v>
      </c>
      <c r="G46" s="85"/>
      <c r="H46" s="84"/>
      <c r="I46" s="90"/>
      <c r="J46" s="84"/>
      <c r="K46" s="85"/>
      <c r="L46" s="84"/>
      <c r="M46" s="90"/>
    </row>
    <row r="47" spans="1:13" x14ac:dyDescent="0.25">
      <c r="A47" s="79"/>
      <c r="B47" s="80"/>
      <c r="C47" s="81"/>
      <c r="D47" s="81"/>
      <c r="E47" s="82"/>
      <c r="F47" s="87"/>
      <c r="G47" s="85"/>
      <c r="H47" s="84"/>
      <c r="I47" s="88"/>
      <c r="J47" s="84"/>
      <c r="K47" s="34"/>
      <c r="L47" s="84" t="str">
        <f>IF(K47=I43,J43,J51)</f>
        <v/>
      </c>
      <c r="M47" s="90"/>
    </row>
    <row r="48" spans="1:13" x14ac:dyDescent="0.25">
      <c r="A48" s="79">
        <v>21</v>
      </c>
      <c r="B48" s="23" t="str">
        <f>IF($E48="","",VLOOKUP($E48,#REF!,4,FALSE))</f>
        <v/>
      </c>
      <c r="C48" s="24" t="str">
        <f>IF($E48="","",VLOOKUP($E48,#REF!,9,FALSE))</f>
        <v/>
      </c>
      <c r="D48" s="24" t="str">
        <f>IF($E48="","",VLOOKUP($E48,#REF!,11,FALSE))</f>
        <v/>
      </c>
      <c r="E48" s="25"/>
      <c r="F48" s="26" t="s">
        <v>30</v>
      </c>
      <c r="G48" s="85"/>
      <c r="H48" s="84"/>
      <c r="I48" s="90"/>
      <c r="J48" s="84"/>
      <c r="K48" s="86"/>
      <c r="L48" s="84"/>
      <c r="M48" s="90"/>
    </row>
    <row r="49" spans="1:13" x14ac:dyDescent="0.25">
      <c r="A49" s="79"/>
      <c r="B49" s="80"/>
      <c r="C49" s="81"/>
      <c r="D49" s="81"/>
      <c r="E49" s="82"/>
      <c r="F49" s="83"/>
      <c r="G49" s="34"/>
      <c r="H49" s="84" t="str">
        <f>IF(G49=Q48,B48,B50)</f>
        <v/>
      </c>
      <c r="I49" s="90"/>
      <c r="J49" s="84"/>
      <c r="K49" s="90"/>
      <c r="L49" s="84"/>
      <c r="M49" s="90"/>
    </row>
    <row r="50" spans="1:13" x14ac:dyDescent="0.25">
      <c r="A50" s="79">
        <v>22</v>
      </c>
      <c r="B50" s="23" t="str">
        <f>IF($E50="","",VLOOKUP($E50,#REF!,4,FALSE))</f>
        <v/>
      </c>
      <c r="C50" s="24" t="str">
        <f>IF($E50="","",VLOOKUP($E50,#REF!,9,FALSE))</f>
        <v/>
      </c>
      <c r="D50" s="24" t="str">
        <f>IF($E50="","",VLOOKUP($E50,#REF!,11,FALSE))</f>
        <v/>
      </c>
      <c r="E50" s="25"/>
      <c r="F50" s="37" t="s">
        <v>41</v>
      </c>
      <c r="G50" s="86"/>
      <c r="H50" s="84"/>
      <c r="I50" s="89">
        <f>I43</f>
        <v>0</v>
      </c>
      <c r="J50" s="84"/>
      <c r="K50" s="90"/>
      <c r="L50" s="84"/>
      <c r="M50" s="90"/>
    </row>
    <row r="51" spans="1:13" x14ac:dyDescent="0.25">
      <c r="A51" s="79"/>
      <c r="B51" s="80"/>
      <c r="C51" s="81"/>
      <c r="D51" s="81"/>
      <c r="E51" s="82"/>
      <c r="F51" s="87"/>
      <c r="G51" s="88"/>
      <c r="H51" s="84"/>
      <c r="I51" s="46"/>
      <c r="J51" s="84" t="str">
        <f>IF(I51=G49,H49,H53)</f>
        <v/>
      </c>
      <c r="K51" s="90"/>
      <c r="L51" s="84"/>
      <c r="M51" s="90"/>
    </row>
    <row r="52" spans="1:13" x14ac:dyDescent="0.25">
      <c r="A52" s="79">
        <v>23</v>
      </c>
      <c r="B52" s="23" t="str">
        <f>IF($E52="","",VLOOKUP($E52,#REF!,4,FALSE))</f>
        <v/>
      </c>
      <c r="C52" s="24" t="str">
        <f>IF($E52="","",VLOOKUP($E52,#REF!,9,FALSE))</f>
        <v/>
      </c>
      <c r="D52" s="24" t="str">
        <f>IF($E52="","",VLOOKUP($E52,#REF!,11,FALSE))</f>
        <v/>
      </c>
      <c r="E52" s="25"/>
      <c r="F52" s="26" t="s">
        <v>30</v>
      </c>
      <c r="G52" s="89">
        <f>G49</f>
        <v>0</v>
      </c>
      <c r="H52" s="84"/>
      <c r="I52" s="85"/>
      <c r="J52" s="84"/>
      <c r="K52" s="90"/>
      <c r="L52" s="84"/>
      <c r="M52" s="90"/>
    </row>
    <row r="53" spans="1:13" x14ac:dyDescent="0.25">
      <c r="A53" s="79"/>
      <c r="B53" s="80"/>
      <c r="C53" s="81"/>
      <c r="D53" s="81"/>
      <c r="E53" s="82"/>
      <c r="F53" s="83"/>
      <c r="G53" s="46"/>
      <c r="H53" s="84" t="str">
        <f>IF(G53=Q52,B52,B54)</f>
        <v/>
      </c>
      <c r="I53" s="91"/>
      <c r="J53" s="84"/>
      <c r="K53" s="90"/>
      <c r="L53" s="84"/>
      <c r="M53" s="90"/>
    </row>
    <row r="54" spans="1:13" x14ac:dyDescent="0.25">
      <c r="A54" s="77">
        <v>24</v>
      </c>
      <c r="B54" s="23" t="str">
        <f>IF($E54="","",VLOOKUP($E54,#REF!,4,FALSE))</f>
        <v/>
      </c>
      <c r="C54" s="24" t="str">
        <f>IF($E54="","",VLOOKUP($E54,#REF!,9,FALSE))</f>
        <v/>
      </c>
      <c r="D54" s="24" t="str">
        <f>IF($E54="","",VLOOKUP($E54,#REF!,11,FALSE))</f>
        <v/>
      </c>
      <c r="E54" s="25"/>
      <c r="F54" s="37" t="s">
        <v>42</v>
      </c>
      <c r="G54" s="85"/>
      <c r="H54" s="84"/>
      <c r="I54" s="85"/>
      <c r="J54" s="84"/>
      <c r="K54" s="90"/>
      <c r="L54" s="84"/>
      <c r="M54" s="89">
        <f>M23</f>
        <v>0</v>
      </c>
    </row>
    <row r="55" spans="1:13" x14ac:dyDescent="0.25">
      <c r="A55" s="79"/>
      <c r="B55" s="80"/>
      <c r="C55" s="81"/>
      <c r="D55" s="81"/>
      <c r="E55" s="92"/>
      <c r="F55" s="87"/>
      <c r="G55" s="85"/>
      <c r="H55" s="84"/>
      <c r="I55" s="85"/>
      <c r="J55" s="84"/>
      <c r="K55" s="88"/>
      <c r="L55" s="84"/>
      <c r="M55" s="46"/>
    </row>
    <row r="56" spans="1:13" x14ac:dyDescent="0.25">
      <c r="A56" s="79">
        <v>25</v>
      </c>
      <c r="B56" s="23" t="str">
        <f>IF($E56="","",VLOOKUP($E56,#REF!,4,FALSE))</f>
        <v/>
      </c>
      <c r="C56" s="24" t="str">
        <f>IF($E56="","",VLOOKUP($E56,#REF!,9,FALSE))</f>
        <v/>
      </c>
      <c r="D56" s="24" t="str">
        <f>IF($E56="","",VLOOKUP($E56,#REF!,11,FALSE))</f>
        <v/>
      </c>
      <c r="E56" s="25"/>
      <c r="F56" s="26" t="s">
        <v>30</v>
      </c>
      <c r="G56" s="85"/>
      <c r="H56" s="84"/>
      <c r="I56" s="85"/>
      <c r="J56" s="84"/>
      <c r="K56" s="90"/>
      <c r="L56" s="84"/>
      <c r="M56" s="85"/>
    </row>
    <row r="57" spans="1:13" x14ac:dyDescent="0.25">
      <c r="A57" s="79"/>
      <c r="B57" s="80"/>
      <c r="C57" s="81"/>
      <c r="D57" s="81"/>
      <c r="E57" s="82"/>
      <c r="F57" s="83"/>
      <c r="G57" s="34"/>
      <c r="H57" s="84" t="str">
        <f>IF(G57=Q56,B56,B58)</f>
        <v/>
      </c>
      <c r="I57" s="85"/>
      <c r="J57" s="84"/>
      <c r="K57" s="90"/>
      <c r="L57" s="84"/>
      <c r="M57" s="85"/>
    </row>
    <row r="58" spans="1:13" x14ac:dyDescent="0.25">
      <c r="A58" s="79">
        <v>26</v>
      </c>
      <c r="B58" s="23" t="str">
        <f>IF($E58="","",VLOOKUP($E58,#REF!,4,FALSE))</f>
        <v/>
      </c>
      <c r="C58" s="24" t="str">
        <f>IF($E58="","",VLOOKUP($E58,#REF!,9,FALSE))</f>
        <v/>
      </c>
      <c r="D58" s="24" t="str">
        <f>IF($E58="","",VLOOKUP($E58,#REF!,11,FALSE))</f>
        <v/>
      </c>
      <c r="E58" s="25"/>
      <c r="F58" s="37" t="s">
        <v>59</v>
      </c>
      <c r="G58" s="86"/>
      <c r="H58" s="84"/>
      <c r="I58" s="85"/>
      <c r="J58" s="84"/>
      <c r="K58" s="90"/>
      <c r="L58" s="84"/>
      <c r="M58" s="85"/>
    </row>
    <row r="59" spans="1:13" x14ac:dyDescent="0.25">
      <c r="A59" s="79"/>
      <c r="B59" s="80"/>
      <c r="C59" s="81"/>
      <c r="D59" s="81"/>
      <c r="E59" s="82"/>
      <c r="F59" s="87"/>
      <c r="G59" s="88"/>
      <c r="H59" s="84"/>
      <c r="I59" s="34"/>
      <c r="J59" s="84" t="str">
        <f>IF(I59=G57,H57,H61)</f>
        <v/>
      </c>
      <c r="K59" s="90"/>
      <c r="L59" s="84"/>
      <c r="M59" s="85"/>
    </row>
    <row r="60" spans="1:13" x14ac:dyDescent="0.25">
      <c r="A60" s="79">
        <v>27</v>
      </c>
      <c r="B60" s="23" t="str">
        <f>IF($E60="","",VLOOKUP($E60,#REF!,4,FALSE))</f>
        <v/>
      </c>
      <c r="C60" s="24" t="str">
        <f>IF($E60="","",VLOOKUP($E60,#REF!,9,FALSE))</f>
        <v/>
      </c>
      <c r="D60" s="24" t="str">
        <f>IF($E60="","",VLOOKUP($E60,#REF!,11,FALSE))</f>
        <v/>
      </c>
      <c r="E60" s="25"/>
      <c r="F60" s="26" t="s">
        <v>30</v>
      </c>
      <c r="G60" s="89">
        <f>G57</f>
        <v>0</v>
      </c>
      <c r="H60" s="84"/>
      <c r="I60" s="86"/>
      <c r="J60" s="84"/>
      <c r="K60" s="90"/>
      <c r="L60" s="84"/>
      <c r="M60" s="85"/>
    </row>
    <row r="61" spans="1:13" x14ac:dyDescent="0.25">
      <c r="A61" s="79"/>
      <c r="B61" s="80"/>
      <c r="C61" s="81"/>
      <c r="D61" s="81"/>
      <c r="E61" s="82"/>
      <c r="F61" s="83"/>
      <c r="G61" s="46"/>
      <c r="H61" s="84" t="str">
        <f>IF(G61=Q60,B60,B62)</f>
        <v/>
      </c>
      <c r="I61" s="88"/>
      <c r="J61" s="84"/>
      <c r="K61" s="90"/>
      <c r="L61" s="84"/>
      <c r="M61" s="85"/>
    </row>
    <row r="62" spans="1:13" x14ac:dyDescent="0.25">
      <c r="A62" s="79">
        <v>28</v>
      </c>
      <c r="B62" s="23" t="str">
        <f>IF($E62="","",VLOOKUP($E62,#REF!,4,FALSE))</f>
        <v/>
      </c>
      <c r="C62" s="24" t="str">
        <f>IF($E62="","",VLOOKUP($E62,#REF!,9,FALSE))</f>
        <v/>
      </c>
      <c r="D62" s="24" t="str">
        <f>IF($E62="","",VLOOKUP($E62,#REF!,11,FALSE))</f>
        <v/>
      </c>
      <c r="E62" s="25"/>
      <c r="F62" s="37" t="s">
        <v>35</v>
      </c>
      <c r="G62" s="85"/>
      <c r="H62" s="84"/>
      <c r="I62" s="90"/>
      <c r="J62" s="84"/>
      <c r="K62" s="89">
        <f>K47</f>
        <v>0</v>
      </c>
      <c r="L62" s="84"/>
      <c r="M62" s="85"/>
    </row>
    <row r="63" spans="1:13" x14ac:dyDescent="0.25">
      <c r="A63" s="79"/>
      <c r="B63" s="80"/>
      <c r="C63" s="81"/>
      <c r="D63" s="81"/>
      <c r="E63" s="82"/>
      <c r="F63" s="87"/>
      <c r="G63" s="85"/>
      <c r="H63" s="84"/>
      <c r="I63" s="88"/>
      <c r="J63" s="84"/>
      <c r="K63" s="46"/>
      <c r="L63" s="84" t="str">
        <f>IF(K63=I59,J59,J67)</f>
        <v/>
      </c>
      <c r="M63" s="85"/>
    </row>
    <row r="64" spans="1:13" x14ac:dyDescent="0.25">
      <c r="A64" s="79">
        <v>29</v>
      </c>
      <c r="B64" s="23" t="str">
        <f>IF($E64="","",VLOOKUP($E64,#REF!,4,FALSE))</f>
        <v/>
      </c>
      <c r="C64" s="24" t="str">
        <f>IF($E64="","",VLOOKUP($E64,#REF!,9,FALSE))</f>
        <v/>
      </c>
      <c r="D64" s="24" t="str">
        <f>IF($E64="","",VLOOKUP($E64,#REF!,11,FALSE))</f>
        <v/>
      </c>
      <c r="E64" s="25"/>
      <c r="F64" s="26" t="s">
        <v>30</v>
      </c>
      <c r="G64" s="85"/>
      <c r="H64" s="84"/>
      <c r="I64" s="90"/>
      <c r="J64" s="84"/>
      <c r="K64" s="85"/>
      <c r="L64" s="85"/>
      <c r="M64" s="85"/>
    </row>
    <row r="65" spans="1:13" x14ac:dyDescent="0.25">
      <c r="A65" s="79"/>
      <c r="B65" s="80"/>
      <c r="C65" s="81"/>
      <c r="D65" s="81"/>
      <c r="E65" s="82"/>
      <c r="F65" s="83"/>
      <c r="G65" s="34"/>
      <c r="H65" s="84" t="str">
        <f>IF(G65=Q64,B64,B66)</f>
        <v/>
      </c>
      <c r="I65" s="90"/>
      <c r="J65" s="84"/>
      <c r="K65" s="85"/>
      <c r="L65" s="85"/>
      <c r="M65" s="85"/>
    </row>
    <row r="66" spans="1:13" x14ac:dyDescent="0.25">
      <c r="A66" s="79">
        <v>30</v>
      </c>
      <c r="B66" s="23" t="str">
        <f>IF($E66="","",VLOOKUP($E66,#REF!,4,FALSE))</f>
        <v/>
      </c>
      <c r="C66" s="24" t="str">
        <f>IF($E66="","",VLOOKUP($E66,#REF!,9,FALSE))</f>
        <v/>
      </c>
      <c r="D66" s="24" t="str">
        <f>IF($E66="","",VLOOKUP($E66,#REF!,11,FALSE))</f>
        <v/>
      </c>
      <c r="E66" s="25"/>
      <c r="F66" s="26" t="s">
        <v>60</v>
      </c>
      <c r="G66" s="86"/>
      <c r="H66" s="84"/>
      <c r="I66" s="89">
        <f>I59</f>
        <v>0</v>
      </c>
      <c r="J66" s="84"/>
      <c r="K66" s="85"/>
      <c r="L66" s="85"/>
      <c r="M66" s="85"/>
    </row>
    <row r="67" spans="1:13" x14ac:dyDescent="0.25">
      <c r="A67" s="79"/>
      <c r="B67" s="80"/>
      <c r="C67" s="81"/>
      <c r="D67" s="81"/>
      <c r="E67" s="82"/>
      <c r="F67" s="87"/>
      <c r="G67" s="88"/>
      <c r="H67" s="84"/>
      <c r="I67" s="46"/>
      <c r="J67" s="84" t="str">
        <f>IF(I67=G65,H65,H69)</f>
        <v/>
      </c>
      <c r="K67" s="85"/>
      <c r="L67" s="85"/>
      <c r="M67" s="85"/>
    </row>
    <row r="68" spans="1:13" x14ac:dyDescent="0.25">
      <c r="A68" s="79">
        <v>31</v>
      </c>
      <c r="B68" s="23" t="str">
        <f>IF($E68="","",VLOOKUP($E68,#REF!,4,FALSE))</f>
        <v/>
      </c>
      <c r="C68" s="24" t="str">
        <f>IF($E68="","",VLOOKUP($E68,#REF!,9,FALSE))</f>
        <v/>
      </c>
      <c r="D68" s="24" t="str">
        <f>IF($E68="","",VLOOKUP($E68,#REF!,11,FALSE))</f>
        <v/>
      </c>
      <c r="E68" s="25"/>
      <c r="F68" s="26" t="s">
        <v>30</v>
      </c>
      <c r="G68" s="89">
        <f>G65</f>
        <v>0</v>
      </c>
      <c r="H68" s="84"/>
      <c r="I68" s="85"/>
      <c r="J68" s="85"/>
      <c r="K68" s="85"/>
      <c r="L68" s="85"/>
      <c r="M68" s="85"/>
    </row>
    <row r="69" spans="1:13" x14ac:dyDescent="0.25">
      <c r="A69" s="79"/>
      <c r="B69" s="80"/>
      <c r="C69" s="81"/>
      <c r="D69" s="81"/>
      <c r="E69" s="82"/>
      <c r="F69" s="83"/>
      <c r="G69" s="46"/>
      <c r="H69" s="84" t="str">
        <f>IF(G69=Q68,B68,B70)</f>
        <v/>
      </c>
      <c r="I69" s="91"/>
      <c r="J69" s="91"/>
      <c r="K69" s="85"/>
      <c r="L69" s="85"/>
      <c r="M69" s="85"/>
    </row>
    <row r="70" spans="1:13" x14ac:dyDescent="0.25">
      <c r="A70" s="77">
        <v>32</v>
      </c>
      <c r="B70" s="23" t="str">
        <f>IF($E70="","",VLOOKUP($E70,#REF!,4,FALSE))</f>
        <v/>
      </c>
      <c r="C70" s="24" t="str">
        <f>IF($E70="","",VLOOKUP($E70,#REF!,9,FALSE))</f>
        <v/>
      </c>
      <c r="D70" s="24" t="str">
        <f>IF($E70="","",VLOOKUP($E70,#REF!,11,FALSE))</f>
        <v/>
      </c>
      <c r="E70" s="25"/>
      <c r="F70" s="37" t="s">
        <v>61</v>
      </c>
      <c r="G70" s="85"/>
      <c r="H70" s="85"/>
      <c r="I70" s="85"/>
      <c r="J70" s="85"/>
      <c r="K70" s="85"/>
      <c r="L70" s="85"/>
      <c r="M70" s="85"/>
    </row>
    <row r="71" spans="1:13" ht="15.75" thickBot="1" x14ac:dyDescent="0.3">
      <c r="A71" s="117" t="s">
        <v>15</v>
      </c>
      <c r="B71" s="117"/>
      <c r="C71" s="98"/>
      <c r="D71" s="98"/>
      <c r="E71" s="98"/>
      <c r="F71" s="98"/>
      <c r="G71" s="98"/>
      <c r="H71" s="98"/>
      <c r="I71" s="98"/>
      <c r="J71" s="98"/>
      <c r="K71" s="98"/>
      <c r="L71" s="98"/>
      <c r="M71" s="98"/>
    </row>
    <row r="72" spans="1:13" x14ac:dyDescent="0.25">
      <c r="A72" s="122" t="s">
        <v>16</v>
      </c>
      <c r="B72" s="123"/>
      <c r="C72" s="123"/>
      <c r="D72" s="124"/>
      <c r="E72" s="53" t="s">
        <v>17</v>
      </c>
      <c r="F72" s="54" t="s">
        <v>18</v>
      </c>
      <c r="G72" s="125" t="s">
        <v>19</v>
      </c>
      <c r="H72" s="126"/>
      <c r="I72" s="127"/>
      <c r="J72" s="55"/>
      <c r="K72" s="126" t="s">
        <v>20</v>
      </c>
      <c r="L72" s="126"/>
      <c r="M72" s="128"/>
    </row>
    <row r="73" spans="1:13" ht="15.75" thickBot="1" x14ac:dyDescent="0.3">
      <c r="A73" s="129"/>
      <c r="B73" s="130"/>
      <c r="C73" s="130"/>
      <c r="D73" s="131"/>
      <c r="E73" s="56">
        <v>1</v>
      </c>
      <c r="F73" s="57" t="str">
        <f>F8</f>
        <v>Enrique Rodríguez González</v>
      </c>
      <c r="G73" s="132"/>
      <c r="H73" s="133"/>
      <c r="I73" s="134"/>
      <c r="J73" s="58"/>
      <c r="K73" s="133"/>
      <c r="L73" s="133"/>
      <c r="M73" s="135"/>
    </row>
    <row r="74" spans="1:13" x14ac:dyDescent="0.25">
      <c r="A74" s="136" t="s">
        <v>21</v>
      </c>
      <c r="B74" s="137"/>
      <c r="C74" s="137"/>
      <c r="D74" s="138"/>
      <c r="E74" s="59">
        <v>2</v>
      </c>
      <c r="F74" s="60" t="str">
        <f>F70</f>
        <v>Marcos Ruiz Medina</v>
      </c>
      <c r="G74" s="132"/>
      <c r="H74" s="133"/>
      <c r="I74" s="134"/>
      <c r="J74" s="58"/>
      <c r="K74" s="133"/>
      <c r="L74" s="133"/>
      <c r="M74" s="135"/>
    </row>
    <row r="75" spans="1:13" ht="15.75" thickBot="1" x14ac:dyDescent="0.3">
      <c r="A75" s="139"/>
      <c r="B75" s="140"/>
      <c r="C75" s="140"/>
      <c r="D75" s="141"/>
      <c r="E75" s="59">
        <v>3</v>
      </c>
      <c r="F75" s="60" t="str">
        <f>IF(E24=3,F24,IF(E54=3,F54,""))</f>
        <v/>
      </c>
      <c r="G75" s="132"/>
      <c r="H75" s="133"/>
      <c r="I75" s="134"/>
      <c r="J75" s="58"/>
      <c r="K75" s="133"/>
      <c r="L75" s="133"/>
      <c r="M75" s="135"/>
    </row>
    <row r="76" spans="1:13" x14ac:dyDescent="0.25">
      <c r="A76" s="122" t="s">
        <v>22</v>
      </c>
      <c r="B76" s="123"/>
      <c r="C76" s="123"/>
      <c r="D76" s="124"/>
      <c r="E76" s="59">
        <v>4</v>
      </c>
      <c r="F76" s="60" t="str">
        <f>IF(E24=4,F24,IF(E54=4,F54,""))</f>
        <v/>
      </c>
      <c r="G76" s="132"/>
      <c r="H76" s="133"/>
      <c r="I76" s="134"/>
      <c r="J76" s="58"/>
      <c r="K76" s="133"/>
      <c r="L76" s="133"/>
      <c r="M76" s="135"/>
    </row>
    <row r="77" spans="1:13" ht="15.75" thickBot="1" x14ac:dyDescent="0.3">
      <c r="A77" s="142"/>
      <c r="B77" s="143"/>
      <c r="C77" s="143"/>
      <c r="D77" s="144"/>
      <c r="E77" s="61">
        <v>5</v>
      </c>
      <c r="F77" s="62" t="str">
        <f>IF(E22=5,F22,IF(E38=5,F38,IF(E40=5,F40,IF(E56=5,F56,""))))</f>
        <v/>
      </c>
      <c r="G77" s="132"/>
      <c r="H77" s="133"/>
      <c r="I77" s="134"/>
      <c r="J77" s="58"/>
      <c r="K77" s="133"/>
      <c r="L77" s="133"/>
      <c r="M77" s="135"/>
    </row>
    <row r="78" spans="1:13" x14ac:dyDescent="0.25">
      <c r="A78" s="122" t="s">
        <v>23</v>
      </c>
      <c r="B78" s="123"/>
      <c r="C78" s="123"/>
      <c r="D78" s="124"/>
      <c r="E78" s="61">
        <v>6</v>
      </c>
      <c r="F78" s="62" t="str">
        <f>IF(E22=6,F22,IF(E38=6,F38,IF(E40=6,F40,IF(E56=6,F56,""))))</f>
        <v/>
      </c>
      <c r="G78" s="132"/>
      <c r="H78" s="133"/>
      <c r="I78" s="134"/>
      <c r="J78" s="58"/>
      <c r="K78" s="133"/>
      <c r="L78" s="133"/>
      <c r="M78" s="135"/>
    </row>
    <row r="79" spans="1:13" x14ac:dyDescent="0.25">
      <c r="A79" s="145">
        <f>K5</f>
        <v>0</v>
      </c>
      <c r="B79" s="146"/>
      <c r="C79" s="146"/>
      <c r="D79" s="147"/>
      <c r="E79" s="61">
        <v>7</v>
      </c>
      <c r="F79" s="62" t="str">
        <f>IF(E22=7,F22,IF(E38=7,F38,IF(E40=7,F40,IF(E56=7,F56,""))))</f>
        <v/>
      </c>
      <c r="G79" s="132"/>
      <c r="H79" s="133"/>
      <c r="I79" s="134"/>
      <c r="J79" s="58"/>
      <c r="K79" s="133"/>
      <c r="L79" s="133"/>
      <c r="M79" s="135"/>
    </row>
    <row r="80" spans="1:13" ht="15.75" thickBot="1" x14ac:dyDescent="0.3">
      <c r="A80" s="148" t="e">
        <f>(#REF!)</f>
        <v>#REF!</v>
      </c>
      <c r="B80" s="149"/>
      <c r="C80" s="149"/>
      <c r="D80" s="150"/>
      <c r="E80" s="63">
        <v>8</v>
      </c>
      <c r="F80" s="64" t="str">
        <f>IF(E22=8,F22,IF(E38=8,F38,IF(E40=8,F40,IF(E56=8,F56,""))))</f>
        <v/>
      </c>
      <c r="G80" s="151"/>
      <c r="H80" s="152"/>
      <c r="I80" s="153"/>
      <c r="J80" s="65"/>
      <c r="K80" s="152"/>
      <c r="L80" s="152"/>
      <c r="M80" s="154"/>
    </row>
    <row r="81" spans="1:13" x14ac:dyDescent="0.25">
      <c r="A81" s="66"/>
      <c r="B81" s="67" t="s">
        <v>24</v>
      </c>
      <c r="C81" s="66"/>
      <c r="D81" s="66"/>
      <c r="E81" s="66"/>
      <c r="F81" s="68"/>
      <c r="G81" s="68"/>
      <c r="H81" s="68"/>
      <c r="I81" s="69"/>
      <c r="J81" s="69"/>
      <c r="K81" s="155" t="s">
        <v>25</v>
      </c>
      <c r="L81" s="155"/>
      <c r="M81" s="155"/>
    </row>
  </sheetData>
  <mergeCells count="34">
    <mergeCell ref="A80:D80"/>
    <mergeCell ref="G80:I80"/>
    <mergeCell ref="K80:M80"/>
    <mergeCell ref="K81:M81"/>
    <mergeCell ref="A78:D78"/>
    <mergeCell ref="G78:I78"/>
    <mergeCell ref="K78:M78"/>
    <mergeCell ref="A79:D79"/>
    <mergeCell ref="G79:I79"/>
    <mergeCell ref="K79:M79"/>
    <mergeCell ref="A76:D76"/>
    <mergeCell ref="G76:I76"/>
    <mergeCell ref="K76:M76"/>
    <mergeCell ref="A77:D77"/>
    <mergeCell ref="G77:I77"/>
    <mergeCell ref="K77:M77"/>
    <mergeCell ref="A74:D74"/>
    <mergeCell ref="G74:I74"/>
    <mergeCell ref="K74:M74"/>
    <mergeCell ref="A75:D75"/>
    <mergeCell ref="G75:I75"/>
    <mergeCell ref="K75:M75"/>
    <mergeCell ref="A72:D72"/>
    <mergeCell ref="G72:I72"/>
    <mergeCell ref="K72:M72"/>
    <mergeCell ref="A73:D73"/>
    <mergeCell ref="G73:I73"/>
    <mergeCell ref="K73:M73"/>
    <mergeCell ref="A71:B71"/>
    <mergeCell ref="A1:M1"/>
    <mergeCell ref="A2:E2"/>
    <mergeCell ref="A3:E3"/>
    <mergeCell ref="A4:E4"/>
    <mergeCell ref="A5:E5"/>
  </mergeCells>
  <conditionalFormatting sqref="A22 A38 A40 A56">
    <cfRule type="expression" dxfId="11" priority="2" stopIfTrue="1">
      <formula>$M$9=8</formula>
    </cfRule>
  </conditionalFormatting>
  <conditionalFormatting sqref="B8:D70 F8:F70">
    <cfRule type="expression" dxfId="10"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9" priority="4" stopIfTrue="1">
      <formula>AND($E8&lt;=$M$9,$P8&gt;0,$D8&lt;&gt;"LL",$D8&lt;&gt;"Alt")</formula>
    </cfRule>
  </conditionalFormatting>
  <conditionalFormatting sqref="E77:F80">
    <cfRule type="expression" dxfId="8" priority="1" stopIfTrue="1">
      <formula>$M$9&lt;5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opLeftCell="A37" workbookViewId="0">
      <selection activeCell="G49" sqref="G49"/>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0</v>
      </c>
      <c r="B1" s="118"/>
      <c r="C1" s="118"/>
      <c r="D1" s="118"/>
      <c r="E1" s="118"/>
      <c r="F1" s="118"/>
      <c r="G1" s="118"/>
      <c r="H1" s="118"/>
      <c r="I1" s="118"/>
      <c r="J1" s="118"/>
      <c r="K1" s="118"/>
      <c r="L1" s="118"/>
      <c r="M1" s="118"/>
    </row>
    <row r="2" spans="1:13" x14ac:dyDescent="0.25">
      <c r="A2" s="119" t="s">
        <v>1</v>
      </c>
      <c r="B2" s="119"/>
      <c r="C2" s="119"/>
      <c r="D2" s="119"/>
      <c r="E2" s="119"/>
      <c r="F2" s="1" t="s">
        <v>2</v>
      </c>
      <c r="G2" s="1" t="s">
        <v>3</v>
      </c>
      <c r="H2" s="1"/>
      <c r="I2" s="2"/>
      <c r="J2" s="2"/>
      <c r="K2" s="1" t="s">
        <v>4</v>
      </c>
      <c r="L2" s="3"/>
      <c r="M2" s="4"/>
    </row>
    <row r="3" spans="1:13" x14ac:dyDescent="0.25">
      <c r="A3" s="120"/>
      <c r="B3" s="120"/>
      <c r="C3" s="120"/>
      <c r="D3" s="120"/>
      <c r="E3" s="120"/>
      <c r="F3" s="5"/>
      <c r="G3" s="6"/>
      <c r="H3" s="6"/>
      <c r="I3" s="7"/>
      <c r="J3" s="7"/>
      <c r="K3" s="5"/>
      <c r="L3" s="5"/>
      <c r="M3" s="8"/>
    </row>
    <row r="4" spans="1:13" x14ac:dyDescent="0.25">
      <c r="A4" s="119" t="s">
        <v>5</v>
      </c>
      <c r="B4" s="119"/>
      <c r="C4" s="119"/>
      <c r="D4" s="119"/>
      <c r="E4" s="119"/>
      <c r="F4" s="1" t="s">
        <v>32</v>
      </c>
      <c r="G4" s="2" t="s">
        <v>31</v>
      </c>
      <c r="H4" s="2"/>
      <c r="I4" s="2"/>
      <c r="J4" s="2"/>
      <c r="K4" s="9" t="s">
        <v>7</v>
      </c>
      <c r="L4" s="10"/>
      <c r="M4" s="4"/>
    </row>
    <row r="5" spans="1:13" ht="15.75" thickBot="1" x14ac:dyDescent="0.3">
      <c r="A5" s="121"/>
      <c r="B5" s="121"/>
      <c r="C5" s="121"/>
      <c r="D5" s="121"/>
      <c r="E5" s="121"/>
      <c r="F5" s="11"/>
      <c r="G5" s="11"/>
      <c r="H5" s="11"/>
      <c r="I5" s="12"/>
      <c r="J5" s="12"/>
      <c r="K5" s="13"/>
      <c r="L5" s="14"/>
      <c r="M5" s="8"/>
    </row>
    <row r="6" spans="1:13" x14ac:dyDescent="0.25">
      <c r="A6" s="15"/>
      <c r="B6" s="16" t="s">
        <v>8</v>
      </c>
      <c r="C6" s="16" t="s">
        <v>9</v>
      </c>
      <c r="D6" s="16" t="s">
        <v>10</v>
      </c>
      <c r="E6" s="16" t="s">
        <v>11</v>
      </c>
      <c r="F6" s="16" t="str">
        <f>IF(G5="Femenino","Jugadora","Jugador")</f>
        <v>Jugador</v>
      </c>
      <c r="G6" s="16" t="s">
        <v>12</v>
      </c>
      <c r="H6" s="16"/>
      <c r="I6" s="16" t="s">
        <v>13</v>
      </c>
      <c r="J6" s="16"/>
      <c r="K6" s="16" t="s">
        <v>14</v>
      </c>
      <c r="L6" s="17"/>
      <c r="M6" s="17"/>
    </row>
    <row r="7" spans="1:13" x14ac:dyDescent="0.25">
      <c r="A7" s="18"/>
      <c r="B7" s="19"/>
      <c r="C7" s="20"/>
      <c r="D7" s="20"/>
      <c r="E7" s="20"/>
      <c r="F7" s="21"/>
      <c r="G7" s="20"/>
      <c r="H7" s="20"/>
      <c r="I7" s="20"/>
      <c r="J7" s="20"/>
      <c r="K7" s="20"/>
      <c r="L7" s="20"/>
      <c r="M7" s="20"/>
    </row>
    <row r="8" spans="1:13" x14ac:dyDescent="0.25">
      <c r="A8" s="22">
        <v>1</v>
      </c>
      <c r="B8" s="23" t="str">
        <f>IF($E8="","",VLOOKUP($E8,#REF!,4,FALSE))</f>
        <v/>
      </c>
      <c r="C8" s="24" t="str">
        <f>IF($E8="","",VLOOKUP($E8,#REF!,9,FALSE))</f>
        <v/>
      </c>
      <c r="D8" s="24" t="str">
        <f>IF($E8="","",VLOOKUP($E8,#REF!,11,FALSE))</f>
        <v/>
      </c>
      <c r="E8" s="25"/>
      <c r="F8" s="26" t="s">
        <v>67</v>
      </c>
      <c r="G8" s="27"/>
      <c r="H8" s="27"/>
      <c r="I8" s="27"/>
      <c r="J8" s="27"/>
      <c r="K8" s="27"/>
      <c r="L8" s="27"/>
      <c r="M8" s="28" t="e">
        <f>#REF!</f>
        <v>#REF!</v>
      </c>
    </row>
    <row r="9" spans="1:13" x14ac:dyDescent="0.25">
      <c r="A9" s="29"/>
      <c r="B9" s="30"/>
      <c r="C9" s="31"/>
      <c r="D9" s="31"/>
      <c r="E9" s="32"/>
      <c r="F9" s="33"/>
      <c r="G9" s="34"/>
      <c r="H9" s="35" t="str">
        <f>IF(G9=P8,B8,B10)</f>
        <v/>
      </c>
      <c r="I9" s="36"/>
      <c r="J9" s="36"/>
      <c r="K9" s="36"/>
      <c r="L9" s="36"/>
      <c r="M9" s="36"/>
    </row>
    <row r="10" spans="1:13" x14ac:dyDescent="0.25">
      <c r="A10" s="29">
        <v>2</v>
      </c>
      <c r="B10" s="23" t="str">
        <f>IF($E10="","",VLOOKUP($E10,#REF!,4,FALSE))</f>
        <v/>
      </c>
      <c r="C10" s="24" t="str">
        <f>IF($E10="","",VLOOKUP($E10,#REF!,9,FALSE))</f>
        <v/>
      </c>
      <c r="D10" s="24" t="str">
        <f>IF($E10="","",VLOOKUP($E10,#REF!,11,FALSE))</f>
        <v/>
      </c>
      <c r="E10" s="25"/>
      <c r="F10" s="37" t="s">
        <v>30</v>
      </c>
      <c r="G10" s="38"/>
      <c r="H10" s="39"/>
      <c r="I10" s="36"/>
      <c r="J10" s="36"/>
      <c r="K10" s="36"/>
      <c r="L10" s="36"/>
      <c r="M10" s="36"/>
    </row>
    <row r="11" spans="1:13" x14ac:dyDescent="0.25">
      <c r="A11" s="29"/>
      <c r="B11" s="30"/>
      <c r="C11" s="31"/>
      <c r="D11" s="31"/>
      <c r="E11" s="40"/>
      <c r="F11" s="41"/>
      <c r="G11" s="42"/>
      <c r="H11" s="39"/>
      <c r="I11" s="34"/>
      <c r="J11" s="43" t="str">
        <f>IF(I11=G9,H9,H13)</f>
        <v/>
      </c>
      <c r="K11" s="36"/>
      <c r="L11" s="36"/>
      <c r="M11" s="36"/>
    </row>
    <row r="12" spans="1:13" x14ac:dyDescent="0.25">
      <c r="A12" s="29">
        <v>3</v>
      </c>
      <c r="B12" s="23" t="str">
        <f>IF($E12="","",VLOOKUP($E12,#REF!,4,FALSE))</f>
        <v/>
      </c>
      <c r="C12" s="24" t="str">
        <f>IF($E12="","",VLOOKUP($E12,#REF!,9,FALSE))</f>
        <v/>
      </c>
      <c r="D12" s="24" t="str">
        <f>IF($E12="","",VLOOKUP($E12,#REF!,11,FALSE))</f>
        <v/>
      </c>
      <c r="E12" s="25"/>
      <c r="F12" s="26" t="s">
        <v>68</v>
      </c>
      <c r="G12" s="44">
        <f>G9</f>
        <v>0</v>
      </c>
      <c r="H12" s="45"/>
      <c r="I12" s="38"/>
      <c r="J12" s="43"/>
      <c r="K12" s="36"/>
      <c r="L12" s="36"/>
      <c r="M12" s="36"/>
    </row>
    <row r="13" spans="1:13" x14ac:dyDescent="0.25">
      <c r="A13" s="29"/>
      <c r="B13" s="30"/>
      <c r="C13" s="31"/>
      <c r="D13" s="31"/>
      <c r="E13" s="40"/>
      <c r="F13" s="33"/>
      <c r="G13" s="46"/>
      <c r="H13" s="47" t="str">
        <f>IF(G13=P12,B12,B14)</f>
        <v/>
      </c>
      <c r="I13" s="42"/>
      <c r="J13" s="43"/>
      <c r="K13" s="36"/>
      <c r="L13" s="36"/>
      <c r="M13" s="36"/>
    </row>
    <row r="14" spans="1:13" x14ac:dyDescent="0.25">
      <c r="A14" s="29">
        <v>4</v>
      </c>
      <c r="B14" s="23" t="str">
        <f>IF($E14="","",VLOOKUP($E14,#REF!,4,FALSE))</f>
        <v/>
      </c>
      <c r="C14" s="24" t="str">
        <f>IF($E14="","",VLOOKUP($E14,#REF!,9,FALSE))</f>
        <v/>
      </c>
      <c r="D14" s="24" t="str">
        <f>IF($E14="","",VLOOKUP($E14,#REF!,11,FALSE))</f>
        <v/>
      </c>
      <c r="E14" s="25"/>
      <c r="F14" s="37" t="s">
        <v>69</v>
      </c>
      <c r="G14" s="36"/>
      <c r="H14" s="39"/>
      <c r="I14" s="42"/>
      <c r="J14" s="43"/>
      <c r="K14" s="36"/>
      <c r="L14" s="36"/>
      <c r="M14" s="36"/>
    </row>
    <row r="15" spans="1:13" x14ac:dyDescent="0.25">
      <c r="A15" s="29"/>
      <c r="B15" s="30"/>
      <c r="C15" s="31"/>
      <c r="D15" s="31"/>
      <c r="E15" s="32"/>
      <c r="F15" s="41"/>
      <c r="G15" s="36"/>
      <c r="H15" s="39"/>
      <c r="I15" s="42"/>
      <c r="J15" s="43"/>
      <c r="K15" s="34"/>
      <c r="L15" s="43" t="str">
        <f>IF(K15=I11,J11,J19)</f>
        <v/>
      </c>
      <c r="M15" s="36"/>
    </row>
    <row r="16" spans="1:13" x14ac:dyDescent="0.25">
      <c r="A16" s="22">
        <v>5</v>
      </c>
      <c r="B16" s="23" t="str">
        <f>IF($E16="","",VLOOKUP($E16,#REF!,4,FALSE))</f>
        <v/>
      </c>
      <c r="C16" s="24" t="str">
        <f>IF($E16="","",VLOOKUP($E16,#REF!,9,FALSE))</f>
        <v/>
      </c>
      <c r="D16" s="24" t="str">
        <f>IF($E16="","",VLOOKUP($E16,#REF!,11,FALSE))</f>
        <v/>
      </c>
      <c r="E16" s="25"/>
      <c r="F16" s="26" t="s">
        <v>70</v>
      </c>
      <c r="G16" s="36"/>
      <c r="H16" s="39"/>
      <c r="I16" s="42"/>
      <c r="J16" s="43"/>
      <c r="K16" s="38"/>
      <c r="L16" s="36"/>
      <c r="M16" s="36"/>
    </row>
    <row r="17" spans="1:13" x14ac:dyDescent="0.25">
      <c r="A17" s="29"/>
      <c r="B17" s="30"/>
      <c r="C17" s="31"/>
      <c r="D17" s="31"/>
      <c r="E17" s="32"/>
      <c r="F17" s="33"/>
      <c r="G17" s="34"/>
      <c r="H17" s="35" t="str">
        <f>IF(G17=P16,B16,B18)</f>
        <v/>
      </c>
      <c r="I17" s="42"/>
      <c r="J17" s="43"/>
      <c r="K17" s="42"/>
      <c r="L17" s="36"/>
      <c r="M17" s="36"/>
    </row>
    <row r="18" spans="1:13" x14ac:dyDescent="0.25">
      <c r="A18" s="29">
        <v>6</v>
      </c>
      <c r="B18" s="23" t="str">
        <f>IF($E18="","",VLOOKUP($E18,#REF!,4,FALSE))</f>
        <v/>
      </c>
      <c r="C18" s="24" t="str">
        <f>IF($E18="","",VLOOKUP($E18,#REF!,9,FALSE))</f>
        <v/>
      </c>
      <c r="D18" s="24" t="str">
        <f>IF($E18="","",VLOOKUP($E18,#REF!,11,FALSE))</f>
        <v/>
      </c>
      <c r="E18" s="25"/>
      <c r="F18" s="37" t="s">
        <v>71</v>
      </c>
      <c r="G18" s="38"/>
      <c r="H18" s="48"/>
      <c r="I18" s="44">
        <f>I11</f>
        <v>0</v>
      </c>
      <c r="J18" s="43"/>
      <c r="K18" s="42"/>
      <c r="L18" s="36"/>
      <c r="M18" s="36"/>
    </row>
    <row r="19" spans="1:13" x14ac:dyDescent="0.25">
      <c r="A19" s="29"/>
      <c r="B19" s="30"/>
      <c r="C19" s="31"/>
      <c r="D19" s="31"/>
      <c r="E19" s="40"/>
      <c r="F19" s="41"/>
      <c r="G19" s="42"/>
      <c r="H19" s="48"/>
      <c r="I19" s="34"/>
      <c r="J19" s="43" t="str">
        <f>IF(I19=G17,H17,H21)</f>
        <v/>
      </c>
      <c r="K19" s="42"/>
      <c r="L19" s="36"/>
      <c r="M19" s="36"/>
    </row>
    <row r="20" spans="1:13" x14ac:dyDescent="0.25">
      <c r="A20" s="29">
        <v>7</v>
      </c>
      <c r="B20" s="23" t="str">
        <f>IF($E20="","",VLOOKUP($E20,#REF!,4,FALSE))</f>
        <v/>
      </c>
      <c r="C20" s="24" t="str">
        <f>IF($E20="","",VLOOKUP($E20,#REF!,9,FALSE))</f>
        <v/>
      </c>
      <c r="D20" s="24" t="str">
        <f>IF($E20="","",VLOOKUP($E20,#REF!,11,FALSE))</f>
        <v/>
      </c>
      <c r="E20" s="25"/>
      <c r="F20" s="26" t="s">
        <v>72</v>
      </c>
      <c r="G20" s="44">
        <f>G17</f>
        <v>0</v>
      </c>
      <c r="H20" s="49"/>
      <c r="I20" s="36"/>
      <c r="J20" s="36"/>
      <c r="K20" s="42"/>
      <c r="L20" s="36"/>
      <c r="M20" s="36"/>
    </row>
    <row r="21" spans="1:13" x14ac:dyDescent="0.25">
      <c r="A21" s="29"/>
      <c r="B21" s="30"/>
      <c r="C21" s="31"/>
      <c r="D21" s="31"/>
      <c r="E21" s="40"/>
      <c r="F21" s="33"/>
      <c r="G21" s="46"/>
      <c r="H21" s="35" t="str">
        <f>IF(G21=P20,B20,B22)</f>
        <v/>
      </c>
      <c r="I21" s="36"/>
      <c r="J21" s="36"/>
      <c r="K21" s="42"/>
      <c r="L21" s="36"/>
      <c r="M21" s="36"/>
    </row>
    <row r="22" spans="1:13" x14ac:dyDescent="0.25">
      <c r="A22" s="29">
        <v>8</v>
      </c>
      <c r="B22" s="23" t="str">
        <f>IF($E22="","",VLOOKUP($E22,#REF!,4,FALSE))</f>
        <v/>
      </c>
      <c r="C22" s="24" t="str">
        <f>IF($E22="","",VLOOKUP($E22,#REF!,9,FALSE))</f>
        <v/>
      </c>
      <c r="D22" s="24" t="str">
        <f>IF($E22="","",VLOOKUP($E22,#REF!,11,FALSE))</f>
        <v/>
      </c>
      <c r="E22" s="25"/>
      <c r="F22" s="37" t="s">
        <v>30</v>
      </c>
      <c r="G22" s="36"/>
      <c r="H22" s="39"/>
      <c r="I22" s="36"/>
      <c r="J22" s="36"/>
      <c r="K22" s="42"/>
      <c r="L22" s="36"/>
      <c r="M22" s="36"/>
    </row>
    <row r="23" spans="1:13" x14ac:dyDescent="0.25">
      <c r="A23" s="29"/>
      <c r="B23" s="30"/>
      <c r="C23" s="31"/>
      <c r="D23" s="31"/>
      <c r="E23" s="40"/>
      <c r="F23" s="41"/>
      <c r="G23" s="36"/>
      <c r="H23" s="39"/>
      <c r="I23" s="36"/>
      <c r="J23" s="36"/>
      <c r="K23" s="50" t="str">
        <f>IF(G5="Femenino","Campeona :","Campeón :")</f>
        <v>Campeón :</v>
      </c>
      <c r="L23" s="51"/>
      <c r="M23" s="34"/>
    </row>
    <row r="24" spans="1:13" x14ac:dyDescent="0.25">
      <c r="A24" s="29">
        <v>9</v>
      </c>
      <c r="B24" s="23" t="str">
        <f>IF($E24="","",VLOOKUP($E24,#REF!,4,FALSE))</f>
        <v/>
      </c>
      <c r="C24" s="24" t="str">
        <f>IF($E24="","",VLOOKUP($E24,#REF!,9,FALSE))</f>
        <v/>
      </c>
      <c r="D24" s="24" t="str">
        <f>IF($E24="","",VLOOKUP($E24,#REF!,11,FALSE))</f>
        <v/>
      </c>
      <c r="E24" s="25"/>
      <c r="F24" s="26" t="s">
        <v>30</v>
      </c>
      <c r="G24" s="36"/>
      <c r="H24" s="39"/>
      <c r="I24" s="36"/>
      <c r="J24" s="36"/>
      <c r="K24" s="42"/>
      <c r="L24" s="36"/>
      <c r="M24" s="36"/>
    </row>
    <row r="25" spans="1:13" x14ac:dyDescent="0.25">
      <c r="A25" s="29"/>
      <c r="B25" s="30"/>
      <c r="C25" s="31"/>
      <c r="D25" s="31"/>
      <c r="E25" s="40"/>
      <c r="F25" s="33"/>
      <c r="G25" s="34"/>
      <c r="H25" s="35" t="str">
        <f>IF(G25=P24,B24,B26)</f>
        <v/>
      </c>
      <c r="I25" s="36"/>
      <c r="J25" s="36"/>
      <c r="K25" s="42"/>
      <c r="L25" s="36"/>
      <c r="M25" s="36"/>
    </row>
    <row r="26" spans="1:13" x14ac:dyDescent="0.25">
      <c r="A26" s="29">
        <v>10</v>
      </c>
      <c r="B26" s="23" t="str">
        <f>IF($E26="","",VLOOKUP($E26,#REF!,4,FALSE))</f>
        <v/>
      </c>
      <c r="C26" s="24" t="str">
        <f>IF($E26="","",VLOOKUP($E26,#REF!,9,FALSE))</f>
        <v/>
      </c>
      <c r="D26" s="24" t="str">
        <f>IF($E26="","",VLOOKUP($E26,#REF!,11,FALSE))</f>
        <v/>
      </c>
      <c r="E26" s="25"/>
      <c r="F26" s="37" t="s">
        <v>73</v>
      </c>
      <c r="G26" s="38"/>
      <c r="H26" s="39"/>
      <c r="I26" s="36"/>
      <c r="J26" s="36"/>
      <c r="K26" s="42"/>
      <c r="L26" s="36"/>
      <c r="M26" s="36"/>
    </row>
    <row r="27" spans="1:13" x14ac:dyDescent="0.25">
      <c r="A27" s="29"/>
      <c r="B27" s="30"/>
      <c r="C27" s="31"/>
      <c r="D27" s="31"/>
      <c r="E27" s="40"/>
      <c r="F27" s="41"/>
      <c r="G27" s="42"/>
      <c r="H27" s="39"/>
      <c r="I27" s="34"/>
      <c r="J27" s="43" t="str">
        <f>IF(I27=G25,H25,H29)</f>
        <v/>
      </c>
      <c r="K27" s="42"/>
      <c r="L27" s="36"/>
      <c r="M27" s="36"/>
    </row>
    <row r="28" spans="1:13" x14ac:dyDescent="0.25">
      <c r="A28" s="29">
        <v>11</v>
      </c>
      <c r="B28" s="23" t="str">
        <f>IF($E28="","",VLOOKUP($E28,#REF!,4,FALSE))</f>
        <v/>
      </c>
      <c r="C28" s="24" t="str">
        <f>IF($E28="","",VLOOKUP($E28,#REF!,9,FALSE))</f>
        <v/>
      </c>
      <c r="D28" s="24" t="str">
        <f>IF($E28="","",VLOOKUP($E28,#REF!,11,FALSE))</f>
        <v/>
      </c>
      <c r="E28" s="25"/>
      <c r="F28" s="26" t="s">
        <v>74</v>
      </c>
      <c r="G28" s="44">
        <f>G25</f>
        <v>0</v>
      </c>
      <c r="H28" s="45"/>
      <c r="I28" s="38"/>
      <c r="J28" s="43"/>
      <c r="K28" s="42"/>
      <c r="L28" s="36"/>
      <c r="M28" s="36"/>
    </row>
    <row r="29" spans="1:13" x14ac:dyDescent="0.25">
      <c r="A29" s="29"/>
      <c r="B29" s="30"/>
      <c r="C29" s="31"/>
      <c r="D29" s="31"/>
      <c r="E29" s="32"/>
      <c r="F29" s="33"/>
      <c r="G29" s="46"/>
      <c r="H29" s="47" t="str">
        <f>IF(G29=P28,B28,B30)</f>
        <v/>
      </c>
      <c r="I29" s="42"/>
      <c r="J29" s="43"/>
      <c r="K29" s="42"/>
      <c r="L29" s="36"/>
      <c r="M29" s="36"/>
    </row>
    <row r="30" spans="1:13" x14ac:dyDescent="0.25">
      <c r="A30" s="22">
        <v>12</v>
      </c>
      <c r="B30" s="23" t="str">
        <f>IF($E30="","",VLOOKUP($E30,#REF!,4,FALSE))</f>
        <v/>
      </c>
      <c r="C30" s="24" t="str">
        <f>IF($E30="","",VLOOKUP($E30,#REF!,9,FALSE))</f>
        <v/>
      </c>
      <c r="D30" s="24" t="str">
        <f>IF($E30="","",VLOOKUP($E30,#REF!,11,FALSE))</f>
        <v/>
      </c>
      <c r="E30" s="25"/>
      <c r="F30" s="37" t="s">
        <v>75</v>
      </c>
      <c r="G30" s="36"/>
      <c r="H30" s="39"/>
      <c r="I30" s="42"/>
      <c r="J30" s="43"/>
      <c r="K30" s="44">
        <f>K15</f>
        <v>0</v>
      </c>
      <c r="L30" s="49"/>
      <c r="M30" s="36"/>
    </row>
    <row r="31" spans="1:13" x14ac:dyDescent="0.25">
      <c r="A31" s="29"/>
      <c r="B31" s="30"/>
      <c r="C31" s="31"/>
      <c r="D31" s="31"/>
      <c r="E31" s="32"/>
      <c r="F31" s="41"/>
      <c r="G31" s="36"/>
      <c r="H31" s="39"/>
      <c r="I31" s="42"/>
      <c r="J31" s="43"/>
      <c r="K31" s="46"/>
      <c r="L31" s="43" t="str">
        <f>IF(K31=I27,J27,J35)</f>
        <v/>
      </c>
      <c r="M31" s="36"/>
    </row>
    <row r="32" spans="1:13" x14ac:dyDescent="0.25">
      <c r="A32" s="29">
        <v>13</v>
      </c>
      <c r="B32" s="23" t="str">
        <f>IF($E32="","",VLOOKUP($E32,#REF!,4,FALSE))</f>
        <v/>
      </c>
      <c r="C32" s="24" t="str">
        <f>IF($E32="","",VLOOKUP($E32,#REF!,9,FALSE))</f>
        <v/>
      </c>
      <c r="D32" s="24" t="str">
        <f>IF($E32="","",VLOOKUP($E32,#REF!,11,FALSE))</f>
        <v/>
      </c>
      <c r="E32" s="25"/>
      <c r="F32" s="26" t="s">
        <v>30</v>
      </c>
      <c r="G32" s="36"/>
      <c r="H32" s="39"/>
      <c r="I32" s="42"/>
      <c r="J32" s="43"/>
      <c r="K32" s="36"/>
      <c r="L32" s="36"/>
      <c r="M32" s="36"/>
    </row>
    <row r="33" spans="1:13" x14ac:dyDescent="0.25">
      <c r="A33" s="29"/>
      <c r="B33" s="30"/>
      <c r="C33" s="31"/>
      <c r="D33" s="31"/>
      <c r="E33" s="40"/>
      <c r="F33" s="33"/>
      <c r="G33" s="34"/>
      <c r="H33" s="35" t="str">
        <f>IF(G33=P32,B32,B34)</f>
        <v/>
      </c>
      <c r="I33" s="42"/>
      <c r="J33" s="43"/>
      <c r="K33" s="36"/>
      <c r="L33" s="36"/>
      <c r="M33" s="36"/>
    </row>
    <row r="34" spans="1:13" x14ac:dyDescent="0.25">
      <c r="A34" s="29">
        <v>14</v>
      </c>
      <c r="B34" s="23" t="str">
        <f>IF($E34="","",VLOOKUP($E34,#REF!,4,FALSE))</f>
        <v/>
      </c>
      <c r="C34" s="24" t="str">
        <f>IF($E34="","",VLOOKUP($E34,#REF!,9,FALSE))</f>
        <v/>
      </c>
      <c r="D34" s="24" t="str">
        <f>IF($E34="","",VLOOKUP($E34,#REF!,11,FALSE))</f>
        <v/>
      </c>
      <c r="E34" s="25"/>
      <c r="F34" s="37" t="s">
        <v>76</v>
      </c>
      <c r="G34" s="38"/>
      <c r="H34" s="48"/>
      <c r="I34" s="44">
        <f>I27</f>
        <v>0</v>
      </c>
      <c r="J34" s="43"/>
      <c r="K34" s="36"/>
      <c r="L34" s="36"/>
      <c r="M34" s="36"/>
    </row>
    <row r="35" spans="1:13" x14ac:dyDescent="0.25">
      <c r="A35" s="29"/>
      <c r="B35" s="30"/>
      <c r="C35" s="31"/>
      <c r="D35" s="31"/>
      <c r="E35" s="40"/>
      <c r="F35" s="41"/>
      <c r="G35" s="42"/>
      <c r="H35" s="48"/>
      <c r="I35" s="46"/>
      <c r="J35" s="43" t="str">
        <f>IF(I35=G33,H33,H37)</f>
        <v/>
      </c>
      <c r="K35" s="36"/>
      <c r="L35" s="36"/>
      <c r="M35" s="36"/>
    </row>
    <row r="36" spans="1:13" x14ac:dyDescent="0.25">
      <c r="A36" s="29">
        <v>15</v>
      </c>
      <c r="B36" s="23" t="str">
        <f>IF($E36="","",VLOOKUP($E36,#REF!,4,FALSE))</f>
        <v/>
      </c>
      <c r="C36" s="24" t="str">
        <f>IF($E36="","",VLOOKUP($E36,#REF!,9,FALSE))</f>
        <v/>
      </c>
      <c r="D36" s="24" t="str">
        <f>IF($E36="","",VLOOKUP($E36,#REF!,11,FALSE))</f>
        <v/>
      </c>
      <c r="E36" s="25"/>
      <c r="F36" s="26" t="s">
        <v>30</v>
      </c>
      <c r="G36" s="44">
        <f>G33</f>
        <v>0</v>
      </c>
      <c r="H36" s="49"/>
      <c r="I36" s="36"/>
      <c r="J36" s="36"/>
      <c r="K36" s="36"/>
      <c r="L36" s="36"/>
      <c r="M36" s="36"/>
    </row>
    <row r="37" spans="1:13" x14ac:dyDescent="0.25">
      <c r="A37" s="29"/>
      <c r="B37" s="30"/>
      <c r="C37" s="31"/>
      <c r="D37" s="31"/>
      <c r="E37" s="32"/>
      <c r="F37" s="33"/>
      <c r="G37" s="46"/>
      <c r="H37" s="35" t="str">
        <f>IF(G37=P36,B36,B38)</f>
        <v/>
      </c>
      <c r="I37" s="36"/>
      <c r="J37" s="36"/>
      <c r="K37" s="36"/>
      <c r="L37" s="36"/>
      <c r="M37" s="36"/>
    </row>
    <row r="38" spans="1:13" x14ac:dyDescent="0.25">
      <c r="A38" s="22">
        <v>16</v>
      </c>
      <c r="B38" s="23" t="str">
        <f>IF($E38="","",VLOOKUP($E38,#REF!,4,FALSE))</f>
        <v/>
      </c>
      <c r="C38" s="24" t="str">
        <f>IF($E38="","",VLOOKUP($E38,#REF!,9,FALSE))</f>
        <v/>
      </c>
      <c r="D38" s="24" t="str">
        <f>IF($E38="","",VLOOKUP($E38,#REF!,11,FALSE))</f>
        <v/>
      </c>
      <c r="E38" s="25"/>
      <c r="F38" s="37" t="s">
        <v>77</v>
      </c>
      <c r="G38" s="32"/>
      <c r="H38" s="32"/>
      <c r="I38" s="32"/>
      <c r="J38" s="32"/>
      <c r="K38" s="32"/>
      <c r="L38" s="32"/>
      <c r="M38" s="32"/>
    </row>
    <row r="39" spans="1:13" ht="15.75" thickBot="1" x14ac:dyDescent="0.3">
      <c r="A39" s="117" t="s">
        <v>15</v>
      </c>
      <c r="B39" s="117"/>
      <c r="C39" s="52"/>
      <c r="D39" s="52"/>
      <c r="E39" s="52"/>
      <c r="F39" s="52"/>
      <c r="G39" s="52"/>
      <c r="H39" s="52"/>
      <c r="I39" s="52"/>
      <c r="J39" s="52"/>
      <c r="K39" s="52"/>
      <c r="L39" s="52"/>
      <c r="M39" s="52"/>
    </row>
    <row r="40" spans="1:13" x14ac:dyDescent="0.25">
      <c r="A40" s="122" t="s">
        <v>16</v>
      </c>
      <c r="B40" s="123"/>
      <c r="C40" s="123"/>
      <c r="D40" s="124"/>
      <c r="E40" s="53" t="s">
        <v>17</v>
      </c>
      <c r="F40" s="54" t="s">
        <v>18</v>
      </c>
      <c r="G40" s="125" t="s">
        <v>19</v>
      </c>
      <c r="H40" s="126"/>
      <c r="I40" s="127"/>
      <c r="J40" s="55"/>
      <c r="K40" s="126" t="s">
        <v>20</v>
      </c>
      <c r="L40" s="126"/>
      <c r="M40" s="128"/>
    </row>
    <row r="41" spans="1:13" ht="15.75" thickBot="1" x14ac:dyDescent="0.3">
      <c r="A41" s="129"/>
      <c r="B41" s="130"/>
      <c r="C41" s="130"/>
      <c r="D41" s="131"/>
      <c r="E41" s="56">
        <v>1</v>
      </c>
      <c r="F41" s="57" t="str">
        <f>F8</f>
        <v>Jorge Blanco Benavides</v>
      </c>
      <c r="G41" s="132"/>
      <c r="H41" s="133"/>
      <c r="I41" s="134"/>
      <c r="J41" s="58"/>
      <c r="K41" s="133"/>
      <c r="L41" s="133"/>
      <c r="M41" s="135"/>
    </row>
    <row r="42" spans="1:13" x14ac:dyDescent="0.25">
      <c r="A42" s="136" t="s">
        <v>21</v>
      </c>
      <c r="B42" s="137"/>
      <c r="C42" s="137"/>
      <c r="D42" s="138"/>
      <c r="E42" s="59">
        <v>2</v>
      </c>
      <c r="F42" s="60" t="str">
        <f>F38</f>
        <v>Martín Fidalgo Alonso</v>
      </c>
      <c r="G42" s="132"/>
      <c r="H42" s="133"/>
      <c r="I42" s="134"/>
      <c r="J42" s="58"/>
      <c r="K42" s="133"/>
      <c r="L42" s="133"/>
      <c r="M42" s="135"/>
    </row>
    <row r="43" spans="1:13" ht="15.75" thickBot="1" x14ac:dyDescent="0.3">
      <c r="A43" s="139"/>
      <c r="B43" s="140"/>
      <c r="C43" s="140"/>
      <c r="D43" s="141"/>
      <c r="E43" s="59">
        <v>3</v>
      </c>
      <c r="F43" s="60" t="str">
        <f>IF($E$17=3,$F$17,IF($E$31=3,$F$31,""))</f>
        <v/>
      </c>
      <c r="G43" s="132"/>
      <c r="H43" s="133"/>
      <c r="I43" s="134"/>
      <c r="J43" s="58"/>
      <c r="K43" s="133"/>
      <c r="L43" s="133"/>
      <c r="M43" s="135"/>
    </row>
    <row r="44" spans="1:13" x14ac:dyDescent="0.25">
      <c r="A44" s="122" t="s">
        <v>22</v>
      </c>
      <c r="B44" s="123"/>
      <c r="C44" s="123"/>
      <c r="D44" s="124"/>
      <c r="E44" s="59">
        <v>4</v>
      </c>
      <c r="F44" s="60" t="str">
        <f>IF($E$17=4,$F$17,IF($E$31=4,$F$31,""))</f>
        <v/>
      </c>
      <c r="G44" s="132"/>
      <c r="H44" s="133"/>
      <c r="I44" s="134"/>
      <c r="J44" s="58"/>
      <c r="K44" s="133"/>
      <c r="L44" s="133"/>
      <c r="M44" s="135"/>
    </row>
    <row r="45" spans="1:13" ht="15.75" thickBot="1" x14ac:dyDescent="0.3">
      <c r="A45" s="142"/>
      <c r="B45" s="143"/>
      <c r="C45" s="143"/>
      <c r="D45" s="144"/>
      <c r="E45" s="61"/>
      <c r="F45" s="62"/>
      <c r="G45" s="132"/>
      <c r="H45" s="133"/>
      <c r="I45" s="134"/>
      <c r="J45" s="58"/>
      <c r="K45" s="133"/>
      <c r="L45" s="133"/>
      <c r="M45" s="135"/>
    </row>
    <row r="46" spans="1:13" x14ac:dyDescent="0.25">
      <c r="A46" s="122" t="s">
        <v>23</v>
      </c>
      <c r="B46" s="123"/>
      <c r="C46" s="123"/>
      <c r="D46" s="124"/>
      <c r="E46" s="61"/>
      <c r="F46" s="62"/>
      <c r="G46" s="132"/>
      <c r="H46" s="133"/>
      <c r="I46" s="134"/>
      <c r="J46" s="58"/>
      <c r="K46" s="133"/>
      <c r="L46" s="133"/>
      <c r="M46" s="135"/>
    </row>
    <row r="47" spans="1:13" x14ac:dyDescent="0.25">
      <c r="A47" s="145">
        <f>K5</f>
        <v>0</v>
      </c>
      <c r="B47" s="146"/>
      <c r="C47" s="146"/>
      <c r="D47" s="147"/>
      <c r="E47" s="61"/>
      <c r="F47" s="62"/>
      <c r="G47" s="132"/>
      <c r="H47" s="133"/>
      <c r="I47" s="134"/>
      <c r="J47" s="58"/>
      <c r="K47" s="133"/>
      <c r="L47" s="133"/>
      <c r="M47" s="135"/>
    </row>
    <row r="48" spans="1:13" ht="15.75" thickBot="1" x14ac:dyDescent="0.3">
      <c r="A48" s="148" t="e">
        <f>(#REF!)</f>
        <v>#REF!</v>
      </c>
      <c r="B48" s="149"/>
      <c r="C48" s="149"/>
      <c r="D48" s="150"/>
      <c r="E48" s="63"/>
      <c r="F48" s="64"/>
      <c r="G48" s="151"/>
      <c r="H48" s="152"/>
      <c r="I48" s="153"/>
      <c r="J48" s="65"/>
      <c r="K48" s="152"/>
      <c r="L48" s="152"/>
      <c r="M48" s="154"/>
    </row>
    <row r="49" spans="1:13" x14ac:dyDescent="0.25">
      <c r="A49" s="66"/>
      <c r="B49" s="67" t="s">
        <v>24</v>
      </c>
      <c r="C49" s="66"/>
      <c r="D49" s="66"/>
      <c r="E49" s="66"/>
      <c r="F49" s="68"/>
      <c r="G49" s="68"/>
      <c r="H49" s="68"/>
      <c r="I49" s="69"/>
      <c r="J49" s="69"/>
      <c r="K49" s="155" t="s">
        <v>25</v>
      </c>
      <c r="L49" s="155"/>
      <c r="M49" s="155"/>
    </row>
  </sheetData>
  <mergeCells count="34">
    <mergeCell ref="A48:D48"/>
    <mergeCell ref="G48:I48"/>
    <mergeCell ref="K48:M48"/>
    <mergeCell ref="K49:M49"/>
    <mergeCell ref="A46:D46"/>
    <mergeCell ref="G46:I46"/>
    <mergeCell ref="K46:M46"/>
    <mergeCell ref="A47:D47"/>
    <mergeCell ref="G47:I47"/>
    <mergeCell ref="K47:M47"/>
    <mergeCell ref="A44:D44"/>
    <mergeCell ref="G44:I44"/>
    <mergeCell ref="K44:M44"/>
    <mergeCell ref="A45:D45"/>
    <mergeCell ref="G45:I45"/>
    <mergeCell ref="K45:M45"/>
    <mergeCell ref="A42:D42"/>
    <mergeCell ref="G42:I42"/>
    <mergeCell ref="K42:M42"/>
    <mergeCell ref="A43:D43"/>
    <mergeCell ref="G43:I43"/>
    <mergeCell ref="K43:M43"/>
    <mergeCell ref="A40:D40"/>
    <mergeCell ref="G40:I40"/>
    <mergeCell ref="K40:M40"/>
    <mergeCell ref="A41:D41"/>
    <mergeCell ref="G41:I41"/>
    <mergeCell ref="K41:M41"/>
    <mergeCell ref="A39:B39"/>
    <mergeCell ref="A1:M1"/>
    <mergeCell ref="A2:E2"/>
    <mergeCell ref="A3:E3"/>
    <mergeCell ref="A4:E4"/>
    <mergeCell ref="A5:E5"/>
  </mergeCells>
  <conditionalFormatting sqref="B8:D38 F8:F38">
    <cfRule type="expression" dxfId="7" priority="1" stopIfTrue="1">
      <formula>AND($E8&lt;=$M$9,$O8&gt;0,$E8&gt;0,$D8&lt;&gt;"LL",$D8&lt;&gt;"Alt")</formula>
    </cfRule>
  </conditionalFormatting>
  <conditionalFormatting sqref="E8 E10 E12 E14 E16 E18 E20 E22 E24 E26 E28 E30 E32 E34 E36 E38">
    <cfRule type="expression" dxfId="6" priority="2" stopIfTrue="1">
      <formula>AND($E8&lt;=$M$9,$E8&gt;0,$O8&gt;0,$D8&lt;&gt;"LL",$D8&lt;&gt;"Alt")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4" workbookViewId="0">
      <selection activeCell="F33" sqref="F33"/>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18" t="s">
        <v>0</v>
      </c>
      <c r="B1" s="118"/>
      <c r="C1" s="118"/>
      <c r="D1" s="118"/>
      <c r="E1" s="118"/>
      <c r="F1" s="118"/>
      <c r="G1" s="118"/>
      <c r="H1" s="118"/>
      <c r="I1" s="118"/>
      <c r="J1" s="118"/>
      <c r="K1" s="118"/>
      <c r="L1" s="118"/>
    </row>
    <row r="2" spans="1:12" x14ac:dyDescent="0.25">
      <c r="A2" s="119" t="s">
        <v>1</v>
      </c>
      <c r="B2" s="119"/>
      <c r="C2" s="119"/>
      <c r="D2" s="119"/>
      <c r="E2" s="119"/>
      <c r="F2" s="1" t="s">
        <v>2</v>
      </c>
      <c r="G2" s="1" t="s">
        <v>27</v>
      </c>
      <c r="H2" s="1"/>
      <c r="I2" s="2"/>
      <c r="J2" s="2"/>
      <c r="K2" s="1" t="s">
        <v>4</v>
      </c>
      <c r="L2" s="99"/>
    </row>
    <row r="3" spans="1:12" x14ac:dyDescent="0.25">
      <c r="A3" s="120"/>
      <c r="B3" s="120"/>
      <c r="C3" s="120"/>
      <c r="D3" s="120"/>
      <c r="E3" s="120"/>
      <c r="F3" s="5"/>
      <c r="G3" s="6"/>
      <c r="H3" s="5"/>
      <c r="I3" s="7"/>
      <c r="J3" s="7"/>
      <c r="K3" s="5"/>
      <c r="L3" s="8"/>
    </row>
    <row r="4" spans="1:12" x14ac:dyDescent="0.25">
      <c r="A4" s="119" t="s">
        <v>5</v>
      </c>
      <c r="B4" s="119"/>
      <c r="C4" s="119"/>
      <c r="D4" s="119"/>
      <c r="E4" s="119"/>
      <c r="F4" s="1" t="s">
        <v>33</v>
      </c>
      <c r="G4" s="2" t="s">
        <v>6</v>
      </c>
      <c r="H4" s="2"/>
      <c r="I4" s="2"/>
      <c r="J4" s="2"/>
      <c r="K4" s="2"/>
      <c r="L4" s="9" t="s">
        <v>7</v>
      </c>
    </row>
    <row r="5" spans="1:12" ht="15.75" thickBot="1" x14ac:dyDescent="0.3">
      <c r="A5" s="121"/>
      <c r="B5" s="121"/>
      <c r="C5" s="121"/>
      <c r="D5" s="121"/>
      <c r="E5" s="121"/>
      <c r="F5" s="11"/>
      <c r="G5" s="11"/>
      <c r="H5" s="11"/>
      <c r="I5" s="12"/>
      <c r="J5" s="12"/>
      <c r="K5" s="11"/>
      <c r="L5" s="13"/>
    </row>
    <row r="6" spans="1:12" x14ac:dyDescent="0.25">
      <c r="A6" s="15"/>
      <c r="B6" s="16" t="s">
        <v>8</v>
      </c>
      <c r="C6" s="16" t="s">
        <v>9</v>
      </c>
      <c r="D6" s="16" t="s">
        <v>10</v>
      </c>
      <c r="E6" s="16" t="s">
        <v>11</v>
      </c>
      <c r="F6" s="16" t="str">
        <f>IF(G5="Femenino","Jugadora","Jugador")</f>
        <v>Jugador</v>
      </c>
      <c r="G6" s="16" t="s">
        <v>13</v>
      </c>
      <c r="H6" s="16"/>
      <c r="I6" s="16" t="s">
        <v>14</v>
      </c>
      <c r="J6" s="16"/>
      <c r="K6" s="16" t="str">
        <f>IF(G5="Femenino","Campeona","Campeón")</f>
        <v>Campeón</v>
      </c>
      <c r="L6" s="16"/>
    </row>
    <row r="7" spans="1:12" x14ac:dyDescent="0.25">
      <c r="A7" s="18"/>
      <c r="B7" s="19"/>
      <c r="C7" s="20"/>
      <c r="D7" s="20"/>
      <c r="E7" s="20"/>
      <c r="F7" s="21"/>
      <c r="G7" s="20"/>
      <c r="H7" s="20"/>
      <c r="I7" s="20"/>
      <c r="J7" s="20"/>
      <c r="K7" s="20"/>
      <c r="L7" s="20"/>
    </row>
    <row r="8" spans="1:12" x14ac:dyDescent="0.25">
      <c r="A8" s="77">
        <v>1</v>
      </c>
      <c r="B8" s="23"/>
      <c r="C8" s="24"/>
      <c r="D8" s="24"/>
      <c r="E8" s="25"/>
      <c r="F8" s="100" t="s">
        <v>78</v>
      </c>
      <c r="G8" s="34"/>
      <c r="H8" s="34"/>
      <c r="I8" s="34"/>
      <c r="J8" s="34"/>
      <c r="K8" s="34"/>
      <c r="L8" s="28"/>
    </row>
    <row r="9" spans="1:12" x14ac:dyDescent="0.25">
      <c r="A9" s="79"/>
      <c r="B9" s="101"/>
      <c r="C9" s="81"/>
      <c r="D9" s="81"/>
      <c r="E9" s="92"/>
      <c r="F9" s="83"/>
      <c r="G9" s="34"/>
      <c r="H9" s="102">
        <f>IF(G9=N8,B8,B10)</f>
        <v>0</v>
      </c>
      <c r="I9" s="92"/>
      <c r="J9" s="92"/>
      <c r="K9" s="92"/>
      <c r="L9" s="92"/>
    </row>
    <row r="10" spans="1:12" x14ac:dyDescent="0.25">
      <c r="A10" s="79">
        <v>2</v>
      </c>
      <c r="B10" s="103"/>
      <c r="C10" s="104"/>
      <c r="D10" s="104"/>
      <c r="E10" s="105"/>
      <c r="F10" s="100" t="s">
        <v>30</v>
      </c>
      <c r="G10" s="106"/>
      <c r="H10" s="102"/>
      <c r="I10" s="92"/>
      <c r="J10" s="92"/>
      <c r="K10" s="92"/>
      <c r="L10" s="92"/>
    </row>
    <row r="11" spans="1:12" x14ac:dyDescent="0.25">
      <c r="A11" s="79"/>
      <c r="B11" s="101"/>
      <c r="C11" s="81"/>
      <c r="D11" s="81"/>
      <c r="E11" s="82"/>
      <c r="F11" s="87"/>
      <c r="G11" s="107"/>
      <c r="H11" s="102"/>
      <c r="I11" s="34"/>
      <c r="J11" s="102">
        <f>IF(I11=G9,H9,H13)</f>
        <v>0</v>
      </c>
      <c r="K11" s="92"/>
      <c r="L11" s="92"/>
    </row>
    <row r="12" spans="1:12" x14ac:dyDescent="0.25">
      <c r="A12" s="77">
        <v>3</v>
      </c>
      <c r="B12" s="103"/>
      <c r="C12" s="104"/>
      <c r="D12" s="104"/>
      <c r="E12" s="105"/>
      <c r="F12" s="108" t="s">
        <v>47</v>
      </c>
      <c r="G12" s="109">
        <f>G9</f>
        <v>0</v>
      </c>
      <c r="H12" s="102"/>
      <c r="I12" s="106"/>
      <c r="J12" s="102"/>
      <c r="K12" s="92"/>
      <c r="L12" s="92"/>
    </row>
    <row r="13" spans="1:12" x14ac:dyDescent="0.25">
      <c r="A13" s="79"/>
      <c r="B13" s="101"/>
      <c r="C13" s="81"/>
      <c r="D13" s="81"/>
      <c r="E13" s="82"/>
      <c r="F13" s="83"/>
      <c r="G13" s="46"/>
      <c r="H13" s="102">
        <f>IF(G13=N12,B12,B14)</f>
        <v>0</v>
      </c>
      <c r="I13" s="107"/>
      <c r="J13" s="102"/>
      <c r="K13" s="92"/>
      <c r="L13" s="92"/>
    </row>
    <row r="14" spans="1:12" x14ac:dyDescent="0.25">
      <c r="A14" s="79">
        <v>4</v>
      </c>
      <c r="B14" s="103"/>
      <c r="C14" s="104"/>
      <c r="D14" s="104"/>
      <c r="E14" s="105"/>
      <c r="F14" s="100" t="s">
        <v>79</v>
      </c>
      <c r="G14" s="92"/>
      <c r="H14" s="102"/>
      <c r="I14" s="107"/>
      <c r="J14" s="102"/>
      <c r="K14" s="92"/>
      <c r="L14" s="92"/>
    </row>
    <row r="15" spans="1:12" x14ac:dyDescent="0.25">
      <c r="A15" s="79"/>
      <c r="B15" s="101"/>
      <c r="C15" s="81"/>
      <c r="D15" s="81"/>
      <c r="E15" s="92"/>
      <c r="F15" s="87"/>
      <c r="G15" s="92"/>
      <c r="H15" s="102"/>
      <c r="I15" s="107"/>
      <c r="J15" s="102"/>
      <c r="K15" s="34"/>
      <c r="L15" s="102"/>
    </row>
    <row r="16" spans="1:12" x14ac:dyDescent="0.25">
      <c r="A16" s="79">
        <v>5</v>
      </c>
      <c r="B16" s="103"/>
      <c r="C16" s="104"/>
      <c r="D16" s="104"/>
      <c r="E16" s="105"/>
      <c r="F16" s="100" t="s">
        <v>80</v>
      </c>
      <c r="G16" s="92"/>
      <c r="H16" s="102"/>
      <c r="I16" s="107"/>
      <c r="J16" s="102"/>
      <c r="K16" s="110"/>
      <c r="L16" s="92"/>
    </row>
    <row r="17" spans="1:12" x14ac:dyDescent="0.25">
      <c r="A17" s="79"/>
      <c r="B17" s="101"/>
      <c r="C17" s="81"/>
      <c r="D17" s="81"/>
      <c r="E17" s="92"/>
      <c r="F17" s="83"/>
      <c r="G17" s="34"/>
      <c r="H17" s="102">
        <f>IF(G17=N16,B16,B18)</f>
        <v>0</v>
      </c>
      <c r="I17" s="107"/>
      <c r="J17" s="102"/>
      <c r="K17" s="92"/>
      <c r="L17" s="92"/>
    </row>
    <row r="18" spans="1:12" x14ac:dyDescent="0.25">
      <c r="A18" s="77">
        <v>6</v>
      </c>
      <c r="B18" s="103"/>
      <c r="C18" s="104"/>
      <c r="D18" s="104"/>
      <c r="E18" s="105"/>
      <c r="F18" s="100" t="s">
        <v>81</v>
      </c>
      <c r="G18" s="106"/>
      <c r="H18" s="102"/>
      <c r="I18" s="109">
        <f>I11</f>
        <v>0</v>
      </c>
      <c r="J18" s="102"/>
      <c r="K18" s="92"/>
      <c r="L18" s="92"/>
    </row>
    <row r="19" spans="1:12" x14ac:dyDescent="0.25">
      <c r="A19" s="79"/>
      <c r="B19" s="101"/>
      <c r="C19" s="81"/>
      <c r="D19" s="81"/>
      <c r="E19" s="82"/>
      <c r="F19" s="87"/>
      <c r="G19" s="107"/>
      <c r="H19" s="102"/>
      <c r="I19" s="46"/>
      <c r="J19" s="102">
        <f>IF(I19=G17,H17,H21)</f>
        <v>0</v>
      </c>
      <c r="K19" s="92"/>
      <c r="L19" s="92"/>
    </row>
    <row r="20" spans="1:12" x14ac:dyDescent="0.25">
      <c r="A20" s="79">
        <v>7</v>
      </c>
      <c r="B20" s="103"/>
      <c r="C20" s="104"/>
      <c r="D20" s="104"/>
      <c r="E20" s="105"/>
      <c r="F20" s="108" t="s">
        <v>82</v>
      </c>
      <c r="G20" s="109">
        <f>G17</f>
        <v>0</v>
      </c>
      <c r="H20" s="102"/>
      <c r="I20" s="92"/>
      <c r="J20" s="92"/>
      <c r="K20" s="92"/>
      <c r="L20" s="92"/>
    </row>
    <row r="21" spans="1:12" x14ac:dyDescent="0.25">
      <c r="A21" s="79"/>
      <c r="B21" s="101"/>
      <c r="C21" s="81"/>
      <c r="D21" s="81"/>
      <c r="E21" s="82"/>
      <c r="F21" s="83"/>
      <c r="G21" s="46"/>
      <c r="H21" s="102">
        <f>IF(G21=N20,B20,B22)</f>
        <v>0</v>
      </c>
      <c r="I21" s="92"/>
      <c r="J21" s="92"/>
      <c r="K21" s="92"/>
      <c r="L21" s="92"/>
    </row>
    <row r="22" spans="1:12" x14ac:dyDescent="0.25">
      <c r="A22" s="77">
        <v>8</v>
      </c>
      <c r="B22" s="103"/>
      <c r="C22" s="104"/>
      <c r="D22" s="104"/>
      <c r="E22" s="111"/>
      <c r="F22" s="100" t="s">
        <v>46</v>
      </c>
      <c r="G22" s="92"/>
      <c r="H22" s="92"/>
      <c r="I22" s="92"/>
      <c r="J22" s="92"/>
      <c r="K22" s="92"/>
      <c r="L22" s="92"/>
    </row>
    <row r="23" spans="1:12" ht="15.75" thickBot="1" x14ac:dyDescent="0.3">
      <c r="A23" s="117" t="s">
        <v>15</v>
      </c>
      <c r="B23" s="117"/>
      <c r="C23" s="92"/>
      <c r="D23" s="92"/>
      <c r="E23" s="82"/>
      <c r="F23" s="34"/>
      <c r="G23" s="92"/>
      <c r="H23" s="92"/>
      <c r="I23" s="92"/>
      <c r="J23" s="92"/>
      <c r="K23" s="112"/>
      <c r="L23" s="113"/>
    </row>
    <row r="24" spans="1:12" x14ac:dyDescent="0.25">
      <c r="A24" s="122" t="s">
        <v>16</v>
      </c>
      <c r="B24" s="123"/>
      <c r="C24" s="123"/>
      <c r="D24" s="124"/>
      <c r="E24" s="53" t="s">
        <v>17</v>
      </c>
      <c r="F24" s="54" t="s">
        <v>18</v>
      </c>
      <c r="G24" s="125" t="s">
        <v>19</v>
      </c>
      <c r="H24" s="126"/>
      <c r="I24" s="127"/>
      <c r="J24" s="55"/>
      <c r="K24" s="126" t="s">
        <v>20</v>
      </c>
      <c r="L24" s="128"/>
    </row>
    <row r="25" spans="1:12" ht="15.75" thickBot="1" x14ac:dyDescent="0.3">
      <c r="A25" s="129"/>
      <c r="B25" s="130"/>
      <c r="C25" s="130"/>
      <c r="D25" s="131"/>
      <c r="E25" s="114">
        <v>1</v>
      </c>
      <c r="F25" s="57" t="str">
        <f>F8</f>
        <v>Matilde Moro González</v>
      </c>
      <c r="G25" s="132"/>
      <c r="H25" s="133"/>
      <c r="I25" s="134"/>
      <c r="J25" s="58"/>
      <c r="K25" s="133"/>
      <c r="L25" s="135"/>
    </row>
    <row r="26" spans="1:12" x14ac:dyDescent="0.25">
      <c r="A26" s="136" t="s">
        <v>21</v>
      </c>
      <c r="B26" s="137"/>
      <c r="C26" s="137"/>
      <c r="D26" s="138"/>
      <c r="E26" s="115">
        <v>2</v>
      </c>
      <c r="F26" s="60" t="str">
        <f>F22</f>
        <v>Teresa González Gil</v>
      </c>
      <c r="G26" s="132"/>
      <c r="H26" s="133"/>
      <c r="I26" s="134"/>
      <c r="J26" s="58"/>
      <c r="K26" s="133"/>
      <c r="L26" s="135"/>
    </row>
    <row r="27" spans="1:12" ht="15.75" thickBot="1" x14ac:dyDescent="0.3">
      <c r="A27" s="139"/>
      <c r="B27" s="140"/>
      <c r="C27" s="140"/>
      <c r="D27" s="141"/>
      <c r="E27" s="115">
        <v>3</v>
      </c>
      <c r="F27" s="60" t="str">
        <f>IF($E$13=3,$F$13,IF($E$19=3,$F$19,""))</f>
        <v/>
      </c>
      <c r="G27" s="132"/>
      <c r="H27" s="133"/>
      <c r="I27" s="134"/>
      <c r="J27" s="58"/>
      <c r="K27" s="133"/>
      <c r="L27" s="135"/>
    </row>
    <row r="28" spans="1:12" x14ac:dyDescent="0.25">
      <c r="A28" s="122" t="s">
        <v>22</v>
      </c>
      <c r="B28" s="123"/>
      <c r="C28" s="123"/>
      <c r="D28" s="124"/>
      <c r="E28" s="115">
        <v>4</v>
      </c>
      <c r="F28" s="60" t="str">
        <f>IF($E$13=4,$F$13,IF($E$19=4,$F$19,""))</f>
        <v/>
      </c>
      <c r="G28" s="132"/>
      <c r="H28" s="133"/>
      <c r="I28" s="134"/>
      <c r="J28" s="58"/>
      <c r="K28" s="133"/>
      <c r="L28" s="135"/>
    </row>
    <row r="29" spans="1:12" ht="15.75" thickBot="1" x14ac:dyDescent="0.3">
      <c r="A29" s="142"/>
      <c r="B29" s="143"/>
      <c r="C29" s="143"/>
      <c r="D29" s="144"/>
      <c r="E29" s="61"/>
      <c r="F29" s="62"/>
      <c r="G29" s="132"/>
      <c r="H29" s="133"/>
      <c r="I29" s="134"/>
      <c r="J29" s="58"/>
      <c r="K29" s="133"/>
      <c r="L29" s="135"/>
    </row>
    <row r="30" spans="1:12" x14ac:dyDescent="0.25">
      <c r="A30" s="122" t="s">
        <v>23</v>
      </c>
      <c r="B30" s="123"/>
      <c r="C30" s="123"/>
      <c r="D30" s="124"/>
      <c r="E30" s="61"/>
      <c r="F30" s="62"/>
      <c r="G30" s="132"/>
      <c r="H30" s="133"/>
      <c r="I30" s="134"/>
      <c r="J30" s="58"/>
      <c r="K30" s="133"/>
      <c r="L30" s="135"/>
    </row>
    <row r="31" spans="1:12" x14ac:dyDescent="0.25">
      <c r="A31" s="145">
        <f>L5</f>
        <v>0</v>
      </c>
      <c r="B31" s="146"/>
      <c r="C31" s="146"/>
      <c r="D31" s="147"/>
      <c r="E31" s="61"/>
      <c r="F31" s="62"/>
      <c r="G31" s="132"/>
      <c r="H31" s="133"/>
      <c r="I31" s="134"/>
      <c r="J31" s="58"/>
      <c r="K31" s="133"/>
      <c r="L31" s="135"/>
    </row>
    <row r="32" spans="1:12" ht="15.75" thickBot="1" x14ac:dyDescent="0.3">
      <c r="A32" s="148"/>
      <c r="B32" s="149"/>
      <c r="C32" s="149"/>
      <c r="D32" s="150"/>
      <c r="E32" s="63"/>
      <c r="F32" s="64"/>
      <c r="G32" s="151"/>
      <c r="H32" s="152"/>
      <c r="I32" s="153"/>
      <c r="J32" s="65"/>
      <c r="K32" s="152"/>
      <c r="L32" s="154"/>
    </row>
    <row r="33" spans="1:12" x14ac:dyDescent="0.25">
      <c r="A33" s="66"/>
      <c r="B33" s="67" t="s">
        <v>24</v>
      </c>
      <c r="C33" s="66"/>
      <c r="D33" s="66"/>
      <c r="E33" s="66"/>
      <c r="F33" s="68"/>
      <c r="G33" s="68"/>
      <c r="H33" s="68"/>
      <c r="I33" s="69"/>
      <c r="J33" s="69"/>
      <c r="K33" s="155" t="s">
        <v>25</v>
      </c>
      <c r="L33" s="155"/>
    </row>
    <row r="34" spans="1:12" x14ac:dyDescent="0.25">
      <c r="A34" s="66"/>
      <c r="B34" s="66"/>
      <c r="C34" s="66"/>
      <c r="D34" s="66"/>
      <c r="E34" s="66"/>
      <c r="F34" s="70" t="s">
        <v>49</v>
      </c>
      <c r="G34" s="156" t="s">
        <v>26</v>
      </c>
      <c r="H34" s="156"/>
      <c r="I34" s="156"/>
      <c r="J34" s="70"/>
      <c r="K34" s="68"/>
      <c r="L34" s="69"/>
    </row>
    <row r="35" spans="1:12" x14ac:dyDescent="0.25">
      <c r="A35" s="116"/>
      <c r="B35" s="116"/>
      <c r="C35" s="116"/>
      <c r="D35" s="116"/>
      <c r="E35" s="116"/>
      <c r="F35" s="116"/>
      <c r="G35" s="116"/>
      <c r="H35" s="116"/>
      <c r="I35" s="116"/>
      <c r="J35" s="116"/>
      <c r="K35" s="116"/>
      <c r="L35" s="116"/>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F12 B14:D14 F14 B16:D16 F16 B18:D18 F18 B20:D20 F20 B22:D22 F22">
    <cfRule type="expression" dxfId="5" priority="1" stopIfTrue="1">
      <formula>AND($E8&lt;=$L$9,$M8&gt;0,$E8&gt;0,$D8&lt;&gt;"LL",$D8&lt;&gt;"Alt")</formula>
    </cfRule>
  </conditionalFormatting>
  <conditionalFormatting sqref="E8 E10 E12 E14 E16 E18 E20 E22">
    <cfRule type="expression" dxfId="4" priority="2" stopIfTrue="1">
      <formula>AND($E8&lt;=$L$9,$M8&gt;0,$D8&lt;&gt;"LL")</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26" workbookViewId="0">
      <selection activeCell="F33" sqref="F33"/>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18" t="s">
        <v>0</v>
      </c>
      <c r="B1" s="118"/>
      <c r="C1" s="118"/>
      <c r="D1" s="118"/>
      <c r="E1" s="118"/>
      <c r="F1" s="118"/>
      <c r="G1" s="118"/>
      <c r="H1" s="118"/>
      <c r="I1" s="118"/>
      <c r="J1" s="118"/>
      <c r="K1" s="118"/>
      <c r="L1" s="118"/>
    </row>
    <row r="2" spans="1:12" x14ac:dyDescent="0.25">
      <c r="A2" s="119" t="s">
        <v>1</v>
      </c>
      <c r="B2" s="119"/>
      <c r="C2" s="119"/>
      <c r="D2" s="119"/>
      <c r="E2" s="119"/>
      <c r="F2" s="1" t="s">
        <v>2</v>
      </c>
      <c r="G2" s="1" t="s">
        <v>27</v>
      </c>
      <c r="H2" s="1"/>
      <c r="I2" s="2"/>
      <c r="J2" s="2"/>
      <c r="K2" s="1" t="s">
        <v>4</v>
      </c>
      <c r="L2" s="99"/>
    </row>
    <row r="3" spans="1:12" x14ac:dyDescent="0.25">
      <c r="A3" s="120"/>
      <c r="B3" s="120"/>
      <c r="C3" s="120"/>
      <c r="D3" s="120"/>
      <c r="E3" s="120"/>
      <c r="F3" s="5"/>
      <c r="G3" s="6"/>
      <c r="H3" s="5"/>
      <c r="I3" s="7"/>
      <c r="J3" s="7"/>
      <c r="K3" s="5"/>
      <c r="L3" s="8"/>
    </row>
    <row r="4" spans="1:12" x14ac:dyDescent="0.25">
      <c r="A4" s="119" t="s">
        <v>5</v>
      </c>
      <c r="B4" s="119"/>
      <c r="C4" s="119"/>
      <c r="D4" s="119"/>
      <c r="E4" s="119"/>
      <c r="F4" s="1" t="s">
        <v>50</v>
      </c>
      <c r="G4" s="2" t="s">
        <v>31</v>
      </c>
      <c r="H4" s="2"/>
      <c r="I4" s="2"/>
      <c r="J4" s="2"/>
      <c r="K4" s="2"/>
      <c r="L4" s="9" t="s">
        <v>7</v>
      </c>
    </row>
    <row r="5" spans="1:12" ht="15.75" thickBot="1" x14ac:dyDescent="0.3">
      <c r="A5" s="121"/>
      <c r="B5" s="121"/>
      <c r="C5" s="121"/>
      <c r="D5" s="121"/>
      <c r="E5" s="121"/>
      <c r="F5" s="11"/>
      <c r="G5" s="11"/>
      <c r="H5" s="11"/>
      <c r="I5" s="12"/>
      <c r="J5" s="12"/>
      <c r="K5" s="11"/>
      <c r="L5" s="13"/>
    </row>
    <row r="6" spans="1:12" x14ac:dyDescent="0.25">
      <c r="A6" s="15"/>
      <c r="B6" s="16" t="s">
        <v>8</v>
      </c>
      <c r="C6" s="16" t="s">
        <v>9</v>
      </c>
      <c r="D6" s="16" t="s">
        <v>10</v>
      </c>
      <c r="E6" s="16" t="s">
        <v>11</v>
      </c>
      <c r="F6" s="16" t="str">
        <f>IF(G5="Femenino","Jugadora","Jugador")</f>
        <v>Jugador</v>
      </c>
      <c r="G6" s="16" t="s">
        <v>13</v>
      </c>
      <c r="H6" s="16"/>
      <c r="I6" s="16" t="s">
        <v>14</v>
      </c>
      <c r="J6" s="16"/>
      <c r="K6" s="16" t="str">
        <f>IF(G5="Femenino","Campeona","Campeón")</f>
        <v>Campeón</v>
      </c>
      <c r="L6" s="16"/>
    </row>
    <row r="7" spans="1:12" x14ac:dyDescent="0.25">
      <c r="A7" s="18"/>
      <c r="B7" s="19"/>
      <c r="C7" s="20"/>
      <c r="D7" s="20"/>
      <c r="E7" s="20"/>
      <c r="F7" s="21"/>
      <c r="G7" s="20"/>
      <c r="H7" s="20"/>
      <c r="I7" s="20"/>
      <c r="J7" s="20"/>
      <c r="K7" s="20"/>
      <c r="L7" s="20"/>
    </row>
    <row r="8" spans="1:12" x14ac:dyDescent="0.25">
      <c r="A8" s="77">
        <v>1</v>
      </c>
      <c r="B8" s="23"/>
      <c r="C8" s="24"/>
      <c r="D8" s="24"/>
      <c r="E8" s="25"/>
      <c r="F8" s="100" t="s">
        <v>34</v>
      </c>
      <c r="G8" s="34"/>
      <c r="H8" s="34"/>
      <c r="I8" s="34"/>
      <c r="J8" s="34"/>
      <c r="K8" s="34"/>
      <c r="L8" s="28"/>
    </row>
    <row r="9" spans="1:12" x14ac:dyDescent="0.25">
      <c r="A9" s="79"/>
      <c r="B9" s="101"/>
      <c r="C9" s="81"/>
      <c r="D9" s="81"/>
      <c r="E9" s="92"/>
      <c r="F9" s="83"/>
      <c r="G9" s="34"/>
      <c r="H9" s="102">
        <f>IF(G9=N8,B8,B10)</f>
        <v>0</v>
      </c>
      <c r="I9" s="92"/>
      <c r="J9" s="92"/>
      <c r="K9" s="92"/>
      <c r="L9" s="92"/>
    </row>
    <row r="10" spans="1:12" x14ac:dyDescent="0.25">
      <c r="A10" s="79">
        <v>2</v>
      </c>
      <c r="B10" s="103"/>
      <c r="C10" s="104"/>
      <c r="D10" s="104"/>
      <c r="E10" s="105"/>
      <c r="F10" s="100" t="s">
        <v>30</v>
      </c>
      <c r="G10" s="106"/>
      <c r="H10" s="102"/>
      <c r="I10" s="92"/>
      <c r="J10" s="92"/>
      <c r="K10" s="92"/>
      <c r="L10" s="92"/>
    </row>
    <row r="11" spans="1:12" x14ac:dyDescent="0.25">
      <c r="A11" s="79"/>
      <c r="B11" s="101"/>
      <c r="C11" s="81"/>
      <c r="D11" s="81"/>
      <c r="E11" s="82"/>
      <c r="F11" s="87"/>
      <c r="G11" s="107"/>
      <c r="H11" s="102"/>
      <c r="I11" s="34"/>
      <c r="J11" s="102">
        <f>IF(I11=G9,H9,H13)</f>
        <v>0</v>
      </c>
      <c r="K11" s="92"/>
      <c r="L11" s="92"/>
    </row>
    <row r="12" spans="1:12" x14ac:dyDescent="0.25">
      <c r="A12" s="77">
        <v>3</v>
      </c>
      <c r="B12" s="103"/>
      <c r="C12" s="104"/>
      <c r="D12" s="104"/>
      <c r="E12" s="105"/>
      <c r="F12" s="108" t="s">
        <v>51</v>
      </c>
      <c r="G12" s="109">
        <f>G9</f>
        <v>0</v>
      </c>
      <c r="H12" s="102"/>
      <c r="I12" s="106"/>
      <c r="J12" s="102"/>
      <c r="K12" s="92"/>
      <c r="L12" s="92"/>
    </row>
    <row r="13" spans="1:12" x14ac:dyDescent="0.25">
      <c r="A13" s="79"/>
      <c r="B13" s="101"/>
      <c r="C13" s="81"/>
      <c r="D13" s="81"/>
      <c r="E13" s="82"/>
      <c r="F13" s="83"/>
      <c r="G13" s="46"/>
      <c r="H13" s="102">
        <f>IF(G13=N12,B12,B14)</f>
        <v>0</v>
      </c>
      <c r="I13" s="107"/>
      <c r="J13" s="102"/>
      <c r="K13" s="92"/>
      <c r="L13" s="92"/>
    </row>
    <row r="14" spans="1:12" x14ac:dyDescent="0.25">
      <c r="A14" s="79">
        <v>4</v>
      </c>
      <c r="B14" s="103"/>
      <c r="C14" s="104"/>
      <c r="D14" s="104"/>
      <c r="E14" s="105"/>
      <c r="F14" s="100" t="s">
        <v>52</v>
      </c>
      <c r="G14" s="92"/>
      <c r="H14" s="102"/>
      <c r="I14" s="107"/>
      <c r="J14" s="102"/>
      <c r="K14" s="92"/>
      <c r="L14" s="92"/>
    </row>
    <row r="15" spans="1:12" x14ac:dyDescent="0.25">
      <c r="A15" s="79"/>
      <c r="B15" s="101"/>
      <c r="C15" s="81"/>
      <c r="D15" s="81"/>
      <c r="E15" s="92"/>
      <c r="F15" s="87"/>
      <c r="G15" s="92"/>
      <c r="H15" s="102"/>
      <c r="I15" s="107"/>
      <c r="J15" s="102"/>
      <c r="K15" s="34"/>
      <c r="L15" s="102"/>
    </row>
    <row r="16" spans="1:12" x14ac:dyDescent="0.25">
      <c r="A16" s="79">
        <v>5</v>
      </c>
      <c r="B16" s="103"/>
      <c r="C16" s="104"/>
      <c r="D16" s="104"/>
      <c r="E16" s="105"/>
      <c r="F16" s="100" t="s">
        <v>44</v>
      </c>
      <c r="G16" s="92"/>
      <c r="H16" s="102"/>
      <c r="I16" s="107"/>
      <c r="J16" s="102"/>
      <c r="K16" s="110"/>
      <c r="L16" s="92"/>
    </row>
    <row r="17" spans="1:12" x14ac:dyDescent="0.25">
      <c r="A17" s="79"/>
      <c r="B17" s="101"/>
      <c r="C17" s="81"/>
      <c r="D17" s="81"/>
      <c r="E17" s="92"/>
      <c r="F17" s="83"/>
      <c r="G17" s="34"/>
      <c r="H17" s="102">
        <f>IF(G17=N16,B16,B18)</f>
        <v>0</v>
      </c>
      <c r="I17" s="107"/>
      <c r="J17" s="102"/>
      <c r="K17" s="92"/>
      <c r="L17" s="92"/>
    </row>
    <row r="18" spans="1:12" x14ac:dyDescent="0.25">
      <c r="A18" s="77">
        <v>6</v>
      </c>
      <c r="B18" s="103"/>
      <c r="C18" s="104"/>
      <c r="D18" s="104"/>
      <c r="E18" s="105"/>
      <c r="F18" s="100" t="s">
        <v>83</v>
      </c>
      <c r="G18" s="106"/>
      <c r="H18" s="102"/>
      <c r="I18" s="109">
        <f>I11</f>
        <v>0</v>
      </c>
      <c r="J18" s="102"/>
      <c r="K18" s="92"/>
      <c r="L18" s="92"/>
    </row>
    <row r="19" spans="1:12" x14ac:dyDescent="0.25">
      <c r="A19" s="79"/>
      <c r="B19" s="101"/>
      <c r="C19" s="81"/>
      <c r="D19" s="81"/>
      <c r="E19" s="82"/>
      <c r="F19" s="87"/>
      <c r="G19" s="107"/>
      <c r="H19" s="102"/>
      <c r="I19" s="46"/>
      <c r="J19" s="102">
        <f>IF(I19=G17,H17,H21)</f>
        <v>0</v>
      </c>
      <c r="K19" s="92"/>
      <c r="L19" s="92"/>
    </row>
    <row r="20" spans="1:12" x14ac:dyDescent="0.25">
      <c r="A20" s="79">
        <v>7</v>
      </c>
      <c r="B20" s="103"/>
      <c r="C20" s="104"/>
      <c r="D20" s="104"/>
      <c r="E20" s="105"/>
      <c r="F20" s="108" t="s">
        <v>30</v>
      </c>
      <c r="G20" s="109">
        <f>G17</f>
        <v>0</v>
      </c>
      <c r="H20" s="102"/>
      <c r="I20" s="92"/>
      <c r="J20" s="92"/>
      <c r="K20" s="92"/>
      <c r="L20" s="92"/>
    </row>
    <row r="21" spans="1:12" x14ac:dyDescent="0.25">
      <c r="A21" s="79"/>
      <c r="B21" s="101"/>
      <c r="C21" s="81"/>
      <c r="D21" s="81"/>
      <c r="E21" s="82"/>
      <c r="F21" s="83"/>
      <c r="G21" s="46"/>
      <c r="H21" s="102">
        <f>IF(G21=N20,B20,B22)</f>
        <v>0</v>
      </c>
      <c r="I21" s="92"/>
      <c r="J21" s="92"/>
      <c r="K21" s="92"/>
      <c r="L21" s="92"/>
    </row>
    <row r="22" spans="1:12" x14ac:dyDescent="0.25">
      <c r="A22" s="77">
        <v>8</v>
      </c>
      <c r="B22" s="103"/>
      <c r="C22" s="104"/>
      <c r="D22" s="104"/>
      <c r="E22" s="111"/>
      <c r="F22" s="100" t="s">
        <v>84</v>
      </c>
      <c r="G22" s="92"/>
      <c r="H22" s="92"/>
      <c r="I22" s="92"/>
      <c r="J22" s="92"/>
      <c r="K22" s="92"/>
      <c r="L22" s="92"/>
    </row>
    <row r="23" spans="1:12" ht="15.75" thickBot="1" x14ac:dyDescent="0.3">
      <c r="A23" s="117" t="s">
        <v>15</v>
      </c>
      <c r="B23" s="117"/>
      <c r="C23" s="92"/>
      <c r="D23" s="92"/>
      <c r="E23" s="82"/>
      <c r="F23" s="34"/>
      <c r="G23" s="92"/>
      <c r="H23" s="92"/>
      <c r="I23" s="92"/>
      <c r="J23" s="92"/>
      <c r="K23" s="112"/>
      <c r="L23" s="113"/>
    </row>
    <row r="24" spans="1:12" x14ac:dyDescent="0.25">
      <c r="A24" s="122" t="s">
        <v>16</v>
      </c>
      <c r="B24" s="123"/>
      <c r="C24" s="123"/>
      <c r="D24" s="124"/>
      <c r="E24" s="53" t="s">
        <v>17</v>
      </c>
      <c r="F24" s="54" t="s">
        <v>18</v>
      </c>
      <c r="G24" s="125" t="s">
        <v>19</v>
      </c>
      <c r="H24" s="126"/>
      <c r="I24" s="127"/>
      <c r="J24" s="55"/>
      <c r="K24" s="126" t="s">
        <v>20</v>
      </c>
      <c r="L24" s="128"/>
    </row>
    <row r="25" spans="1:12" ht="15.75" thickBot="1" x14ac:dyDescent="0.3">
      <c r="A25" s="129"/>
      <c r="B25" s="130"/>
      <c r="C25" s="130"/>
      <c r="D25" s="131"/>
      <c r="E25" s="114">
        <v>1</v>
      </c>
      <c r="F25" s="57" t="str">
        <f>F8</f>
        <v>Martín Ania Castaño</v>
      </c>
      <c r="G25" s="132"/>
      <c r="H25" s="133"/>
      <c r="I25" s="134"/>
      <c r="J25" s="58"/>
      <c r="K25" s="133"/>
      <c r="L25" s="135"/>
    </row>
    <row r="26" spans="1:12" x14ac:dyDescent="0.25">
      <c r="A26" s="136" t="s">
        <v>21</v>
      </c>
      <c r="B26" s="137"/>
      <c r="C26" s="137"/>
      <c r="D26" s="138"/>
      <c r="E26" s="115">
        <v>2</v>
      </c>
      <c r="F26" s="60" t="str">
        <f>F22</f>
        <v>Mateo Lonzi González</v>
      </c>
      <c r="G26" s="132"/>
      <c r="H26" s="133"/>
      <c r="I26" s="134"/>
      <c r="J26" s="58"/>
      <c r="K26" s="133"/>
      <c r="L26" s="135"/>
    </row>
    <row r="27" spans="1:12" ht="15.75" thickBot="1" x14ac:dyDescent="0.3">
      <c r="A27" s="139"/>
      <c r="B27" s="140"/>
      <c r="C27" s="140"/>
      <c r="D27" s="141"/>
      <c r="E27" s="115">
        <v>3</v>
      </c>
      <c r="F27" s="60" t="str">
        <f>IF($E$13=3,$F$13,IF($E$19=3,$F$19,""))</f>
        <v/>
      </c>
      <c r="G27" s="132"/>
      <c r="H27" s="133"/>
      <c r="I27" s="134"/>
      <c r="J27" s="58"/>
      <c r="K27" s="133"/>
      <c r="L27" s="135"/>
    </row>
    <row r="28" spans="1:12" x14ac:dyDescent="0.25">
      <c r="A28" s="122" t="s">
        <v>22</v>
      </c>
      <c r="B28" s="123"/>
      <c r="C28" s="123"/>
      <c r="D28" s="124"/>
      <c r="E28" s="115">
        <v>4</v>
      </c>
      <c r="F28" s="60" t="str">
        <f>IF($E$13=4,$F$13,IF($E$19=4,$F$19,""))</f>
        <v/>
      </c>
      <c r="G28" s="132"/>
      <c r="H28" s="133"/>
      <c r="I28" s="134"/>
      <c r="J28" s="58"/>
      <c r="K28" s="133"/>
      <c r="L28" s="135"/>
    </row>
    <row r="29" spans="1:12" ht="15.75" thickBot="1" x14ac:dyDescent="0.3">
      <c r="A29" s="142"/>
      <c r="B29" s="143"/>
      <c r="C29" s="143"/>
      <c r="D29" s="144"/>
      <c r="E29" s="61"/>
      <c r="F29" s="62"/>
      <c r="G29" s="132"/>
      <c r="H29" s="133"/>
      <c r="I29" s="134"/>
      <c r="J29" s="58"/>
      <c r="K29" s="133"/>
      <c r="L29" s="135"/>
    </row>
    <row r="30" spans="1:12" x14ac:dyDescent="0.25">
      <c r="A30" s="122" t="s">
        <v>23</v>
      </c>
      <c r="B30" s="123"/>
      <c r="C30" s="123"/>
      <c r="D30" s="124"/>
      <c r="E30" s="61"/>
      <c r="F30" s="62"/>
      <c r="G30" s="132"/>
      <c r="H30" s="133"/>
      <c r="I30" s="134"/>
      <c r="J30" s="58"/>
      <c r="K30" s="133"/>
      <c r="L30" s="135"/>
    </row>
    <row r="31" spans="1:12" x14ac:dyDescent="0.25">
      <c r="A31" s="145">
        <f>L5</f>
        <v>0</v>
      </c>
      <c r="B31" s="146"/>
      <c r="C31" s="146"/>
      <c r="D31" s="147"/>
      <c r="E31" s="61"/>
      <c r="F31" s="62"/>
      <c r="G31" s="132"/>
      <c r="H31" s="133"/>
      <c r="I31" s="134"/>
      <c r="J31" s="58"/>
      <c r="K31" s="133"/>
      <c r="L31" s="135"/>
    </row>
    <row r="32" spans="1:12" ht="15.75" thickBot="1" x14ac:dyDescent="0.3">
      <c r="A32" s="148"/>
      <c r="B32" s="149"/>
      <c r="C32" s="149"/>
      <c r="D32" s="150"/>
      <c r="E32" s="63"/>
      <c r="F32" s="64"/>
      <c r="G32" s="151"/>
      <c r="H32" s="152"/>
      <c r="I32" s="153"/>
      <c r="J32" s="65"/>
      <c r="K32" s="152"/>
      <c r="L32" s="154"/>
    </row>
    <row r="33" spans="1:12" x14ac:dyDescent="0.25">
      <c r="A33" s="66"/>
      <c r="B33" s="67" t="s">
        <v>24</v>
      </c>
      <c r="C33" s="66"/>
      <c r="D33" s="66"/>
      <c r="E33" s="66"/>
      <c r="F33" s="68"/>
      <c r="G33" s="68"/>
      <c r="H33" s="68"/>
      <c r="I33" s="69"/>
      <c r="J33" s="69"/>
      <c r="K33" s="155" t="s">
        <v>25</v>
      </c>
      <c r="L33" s="155"/>
    </row>
    <row r="34" spans="1:12" x14ac:dyDescent="0.25">
      <c r="A34" s="66"/>
      <c r="B34" s="66"/>
      <c r="C34" s="66"/>
      <c r="D34" s="66"/>
      <c r="E34" s="66"/>
      <c r="F34" s="70" t="s">
        <v>49</v>
      </c>
      <c r="G34" s="156" t="s">
        <v>26</v>
      </c>
      <c r="H34" s="156"/>
      <c r="I34" s="156"/>
      <c r="J34" s="70"/>
      <c r="K34" s="68"/>
      <c r="L34" s="69"/>
    </row>
    <row r="35" spans="1:12" x14ac:dyDescent="0.25">
      <c r="A35" s="116"/>
      <c r="B35" s="116"/>
      <c r="C35" s="116"/>
      <c r="D35" s="116"/>
      <c r="E35" s="116"/>
      <c r="F35" s="116"/>
      <c r="G35" s="116"/>
      <c r="H35" s="116"/>
      <c r="I35" s="116"/>
      <c r="J35" s="116"/>
      <c r="K35" s="116"/>
      <c r="L35" s="116"/>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F12 B14:D14 F14 B16:D16 F16 B18:D18 F18 B20:D20 F20 B22:D22 F22">
    <cfRule type="expression" dxfId="3" priority="1" stopIfTrue="1">
      <formula>AND($E8&lt;=$L$9,$M8&gt;0,$E8&gt;0,$D8&lt;&gt;"LL",$D8&lt;&gt;"Alt")</formula>
    </cfRule>
  </conditionalFormatting>
  <conditionalFormatting sqref="E8 E10 E12 E14 E16 E18 E20 E22">
    <cfRule type="expression" dxfId="2" priority="2" stopIfTrue="1">
      <formula>AND($E8&lt;=$L$9,$M8&gt;0,$D8&lt;&gt;"LL")</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6" workbookViewId="0">
      <selection activeCell="F33" sqref="F33"/>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18" t="s">
        <v>0</v>
      </c>
      <c r="B1" s="118"/>
      <c r="C1" s="118"/>
      <c r="D1" s="118"/>
      <c r="E1" s="118"/>
      <c r="F1" s="118"/>
      <c r="G1" s="118"/>
      <c r="H1" s="118"/>
      <c r="I1" s="118"/>
      <c r="J1" s="118"/>
      <c r="K1" s="118"/>
      <c r="L1" s="118"/>
    </row>
    <row r="2" spans="1:12" x14ac:dyDescent="0.25">
      <c r="A2" s="119" t="s">
        <v>1</v>
      </c>
      <c r="B2" s="119"/>
      <c r="C2" s="119"/>
      <c r="D2" s="119"/>
      <c r="E2" s="119"/>
      <c r="F2" s="1" t="s">
        <v>2</v>
      </c>
      <c r="G2" s="1" t="s">
        <v>27</v>
      </c>
      <c r="H2" s="1"/>
      <c r="I2" s="2"/>
      <c r="J2" s="2"/>
      <c r="K2" s="1" t="s">
        <v>4</v>
      </c>
      <c r="L2" s="99"/>
    </row>
    <row r="3" spans="1:12" x14ac:dyDescent="0.25">
      <c r="A3" s="120"/>
      <c r="B3" s="120"/>
      <c r="C3" s="120"/>
      <c r="D3" s="120"/>
      <c r="E3" s="120"/>
      <c r="F3" s="5"/>
      <c r="G3" s="6"/>
      <c r="H3" s="5"/>
      <c r="I3" s="7"/>
      <c r="J3" s="7"/>
      <c r="K3" s="5"/>
      <c r="L3" s="8"/>
    </row>
    <row r="4" spans="1:12" x14ac:dyDescent="0.25">
      <c r="A4" s="119" t="s">
        <v>5</v>
      </c>
      <c r="B4" s="119"/>
      <c r="C4" s="119"/>
      <c r="D4" s="119"/>
      <c r="E4" s="119"/>
      <c r="F4" s="1" t="s">
        <v>50</v>
      </c>
      <c r="G4" s="2" t="s">
        <v>6</v>
      </c>
      <c r="H4" s="2"/>
      <c r="I4" s="2"/>
      <c r="J4" s="2"/>
      <c r="K4" s="2"/>
      <c r="L4" s="9" t="s">
        <v>7</v>
      </c>
    </row>
    <row r="5" spans="1:12" ht="15.75" thickBot="1" x14ac:dyDescent="0.3">
      <c r="A5" s="121"/>
      <c r="B5" s="121"/>
      <c r="C5" s="121"/>
      <c r="D5" s="121"/>
      <c r="E5" s="121"/>
      <c r="F5" s="11"/>
      <c r="G5" s="11"/>
      <c r="H5" s="11"/>
      <c r="I5" s="12"/>
      <c r="J5" s="12"/>
      <c r="K5" s="11"/>
      <c r="L5" s="13"/>
    </row>
    <row r="6" spans="1:12" x14ac:dyDescent="0.25">
      <c r="A6" s="15"/>
      <c r="B6" s="16" t="s">
        <v>8</v>
      </c>
      <c r="C6" s="16" t="s">
        <v>9</v>
      </c>
      <c r="D6" s="16" t="s">
        <v>10</v>
      </c>
      <c r="E6" s="16" t="s">
        <v>11</v>
      </c>
      <c r="F6" s="16" t="str">
        <f>IF(G5="Femenino","Jugadora","Jugador")</f>
        <v>Jugador</v>
      </c>
      <c r="G6" s="16" t="s">
        <v>13</v>
      </c>
      <c r="H6" s="16"/>
      <c r="I6" s="16" t="s">
        <v>14</v>
      </c>
      <c r="J6" s="16"/>
      <c r="K6" s="16" t="str">
        <f>IF(G5="Femenino","Campeona","Campeón")</f>
        <v>Campeón</v>
      </c>
      <c r="L6" s="16"/>
    </row>
    <row r="7" spans="1:12" x14ac:dyDescent="0.25">
      <c r="A7" s="18"/>
      <c r="B7" s="19"/>
      <c r="C7" s="20"/>
      <c r="D7" s="20"/>
      <c r="E7" s="20"/>
      <c r="F7" s="21"/>
      <c r="G7" s="20"/>
      <c r="H7" s="20"/>
      <c r="I7" s="20"/>
      <c r="J7" s="20"/>
      <c r="K7" s="20"/>
      <c r="L7" s="20"/>
    </row>
    <row r="8" spans="1:12" x14ac:dyDescent="0.25">
      <c r="A8" s="77">
        <v>1</v>
      </c>
      <c r="B8" s="23"/>
      <c r="C8" s="24"/>
      <c r="D8" s="24"/>
      <c r="E8" s="25"/>
      <c r="F8" s="100" t="s">
        <v>85</v>
      </c>
      <c r="G8" s="34"/>
      <c r="H8" s="34"/>
      <c r="I8" s="34"/>
      <c r="J8" s="34"/>
      <c r="K8" s="34"/>
      <c r="L8" s="28"/>
    </row>
    <row r="9" spans="1:12" x14ac:dyDescent="0.25">
      <c r="A9" s="79"/>
      <c r="B9" s="101"/>
      <c r="C9" s="81"/>
      <c r="D9" s="81"/>
      <c r="E9" s="92"/>
      <c r="F9" s="83"/>
      <c r="G9" s="34"/>
      <c r="H9" s="102">
        <f>IF(G9=N8,B8,B10)</f>
        <v>0</v>
      </c>
      <c r="I9" s="92"/>
      <c r="J9" s="92"/>
      <c r="K9" s="92"/>
      <c r="L9" s="92"/>
    </row>
    <row r="10" spans="1:12" x14ac:dyDescent="0.25">
      <c r="A10" s="79">
        <v>2</v>
      </c>
      <c r="B10" s="103"/>
      <c r="C10" s="104"/>
      <c r="D10" s="104"/>
      <c r="E10" s="105"/>
      <c r="F10" s="100" t="s">
        <v>30</v>
      </c>
      <c r="G10" s="106"/>
      <c r="H10" s="102"/>
      <c r="I10" s="92"/>
      <c r="J10" s="92"/>
      <c r="K10" s="92"/>
      <c r="L10" s="92"/>
    </row>
    <row r="11" spans="1:12" x14ac:dyDescent="0.25">
      <c r="A11" s="79"/>
      <c r="B11" s="101"/>
      <c r="C11" s="81"/>
      <c r="D11" s="81"/>
      <c r="E11" s="82"/>
      <c r="F11" s="87"/>
      <c r="G11" s="107"/>
      <c r="H11" s="102"/>
      <c r="I11" s="34"/>
      <c r="J11" s="102">
        <f>IF(I11=G9,H9,H13)</f>
        <v>0</v>
      </c>
      <c r="K11" s="92"/>
      <c r="L11" s="92"/>
    </row>
    <row r="12" spans="1:12" x14ac:dyDescent="0.25">
      <c r="A12" s="77">
        <v>3</v>
      </c>
      <c r="B12" s="103"/>
      <c r="C12" s="104"/>
      <c r="D12" s="104"/>
      <c r="E12" s="105"/>
      <c r="F12" s="108" t="s">
        <v>45</v>
      </c>
      <c r="G12" s="109">
        <f>G9</f>
        <v>0</v>
      </c>
      <c r="H12" s="102"/>
      <c r="I12" s="106"/>
      <c r="J12" s="102"/>
      <c r="K12" s="92"/>
      <c r="L12" s="92"/>
    </row>
    <row r="13" spans="1:12" x14ac:dyDescent="0.25">
      <c r="A13" s="79"/>
      <c r="B13" s="101"/>
      <c r="C13" s="81"/>
      <c r="D13" s="81"/>
      <c r="E13" s="82"/>
      <c r="F13" s="83"/>
      <c r="G13" s="46"/>
      <c r="H13" s="102">
        <f>IF(G13=N12,B12,B14)</f>
        <v>0</v>
      </c>
      <c r="I13" s="107"/>
      <c r="J13" s="102"/>
      <c r="K13" s="92"/>
      <c r="L13" s="92"/>
    </row>
    <row r="14" spans="1:12" x14ac:dyDescent="0.25">
      <c r="A14" s="79">
        <v>4</v>
      </c>
      <c r="B14" s="103"/>
      <c r="C14" s="104"/>
      <c r="D14" s="104"/>
      <c r="E14" s="105"/>
      <c r="F14" s="100" t="s">
        <v>86</v>
      </c>
      <c r="G14" s="92"/>
      <c r="H14" s="102"/>
      <c r="I14" s="107"/>
      <c r="J14" s="102"/>
      <c r="K14" s="92"/>
      <c r="L14" s="92"/>
    </row>
    <row r="15" spans="1:12" x14ac:dyDescent="0.25">
      <c r="A15" s="79"/>
      <c r="B15" s="101"/>
      <c r="C15" s="81"/>
      <c r="D15" s="81"/>
      <c r="E15" s="92"/>
      <c r="F15" s="87"/>
      <c r="G15" s="92"/>
      <c r="H15" s="102"/>
      <c r="I15" s="107"/>
      <c r="J15" s="102"/>
      <c r="K15" s="34"/>
      <c r="L15" s="102"/>
    </row>
    <row r="16" spans="1:12" x14ac:dyDescent="0.25">
      <c r="A16" s="79">
        <v>5</v>
      </c>
      <c r="B16" s="103"/>
      <c r="C16" s="104"/>
      <c r="D16" s="104"/>
      <c r="E16" s="105"/>
      <c r="F16" s="100" t="s">
        <v>87</v>
      </c>
      <c r="G16" s="92"/>
      <c r="H16" s="102"/>
      <c r="I16" s="107"/>
      <c r="J16" s="102"/>
      <c r="K16" s="110"/>
      <c r="L16" s="92"/>
    </row>
    <row r="17" spans="1:12" x14ac:dyDescent="0.25">
      <c r="A17" s="79"/>
      <c r="B17" s="101"/>
      <c r="C17" s="81"/>
      <c r="D17" s="81"/>
      <c r="E17" s="92"/>
      <c r="F17" s="83"/>
      <c r="G17" s="34"/>
      <c r="H17" s="102">
        <f>IF(G17=N16,B16,B18)</f>
        <v>0</v>
      </c>
      <c r="I17" s="107"/>
      <c r="J17" s="102"/>
      <c r="K17" s="92"/>
      <c r="L17" s="92"/>
    </row>
    <row r="18" spans="1:12" x14ac:dyDescent="0.25">
      <c r="A18" s="77">
        <v>6</v>
      </c>
      <c r="B18" s="103"/>
      <c r="C18" s="104"/>
      <c r="D18" s="104"/>
      <c r="E18" s="105"/>
      <c r="F18" s="100" t="s">
        <v>88</v>
      </c>
      <c r="G18" s="106"/>
      <c r="H18" s="102"/>
      <c r="I18" s="109">
        <f>I11</f>
        <v>0</v>
      </c>
      <c r="J18" s="102"/>
      <c r="K18" s="92"/>
      <c r="L18" s="92"/>
    </row>
    <row r="19" spans="1:12" x14ac:dyDescent="0.25">
      <c r="A19" s="79"/>
      <c r="B19" s="101"/>
      <c r="C19" s="81"/>
      <c r="D19" s="81"/>
      <c r="E19" s="82"/>
      <c r="F19" s="87"/>
      <c r="G19" s="107"/>
      <c r="H19" s="102"/>
      <c r="I19" s="46"/>
      <c r="J19" s="102">
        <f>IF(I19=G17,H17,H21)</f>
        <v>0</v>
      </c>
      <c r="K19" s="92"/>
      <c r="L19" s="92"/>
    </row>
    <row r="20" spans="1:12" x14ac:dyDescent="0.25">
      <c r="A20" s="79">
        <v>7</v>
      </c>
      <c r="B20" s="103"/>
      <c r="C20" s="104"/>
      <c r="D20" s="104"/>
      <c r="E20" s="105"/>
      <c r="F20" s="108" t="s">
        <v>89</v>
      </c>
      <c r="G20" s="109">
        <f>G17</f>
        <v>0</v>
      </c>
      <c r="H20" s="102"/>
      <c r="I20" s="92"/>
      <c r="J20" s="92"/>
      <c r="K20" s="92"/>
      <c r="L20" s="92"/>
    </row>
    <row r="21" spans="1:12" x14ac:dyDescent="0.25">
      <c r="A21" s="79"/>
      <c r="B21" s="101"/>
      <c r="C21" s="81"/>
      <c r="D21" s="81"/>
      <c r="E21" s="82"/>
      <c r="F21" s="83"/>
      <c r="G21" s="46"/>
      <c r="H21" s="102">
        <f>IF(G21=N20,B20,B22)</f>
        <v>0</v>
      </c>
      <c r="I21" s="92"/>
      <c r="J21" s="92"/>
      <c r="K21" s="92"/>
      <c r="L21" s="92"/>
    </row>
    <row r="22" spans="1:12" x14ac:dyDescent="0.25">
      <c r="A22" s="77">
        <v>8</v>
      </c>
      <c r="B22" s="103"/>
      <c r="C22" s="104"/>
      <c r="D22" s="104"/>
      <c r="E22" s="111"/>
      <c r="F22" s="100" t="s">
        <v>90</v>
      </c>
      <c r="G22" s="92"/>
      <c r="H22" s="92"/>
      <c r="I22" s="92"/>
      <c r="J22" s="92"/>
      <c r="K22" s="92"/>
      <c r="L22" s="92"/>
    </row>
    <row r="23" spans="1:12" ht="15.75" thickBot="1" x14ac:dyDescent="0.3">
      <c r="A23" s="117" t="s">
        <v>15</v>
      </c>
      <c r="B23" s="117"/>
      <c r="C23" s="92"/>
      <c r="D23" s="92"/>
      <c r="E23" s="82"/>
      <c r="F23" s="34"/>
      <c r="G23" s="92"/>
      <c r="H23" s="92"/>
      <c r="I23" s="92"/>
      <c r="J23" s="92"/>
      <c r="K23" s="112"/>
      <c r="L23" s="113"/>
    </row>
    <row r="24" spans="1:12" x14ac:dyDescent="0.25">
      <c r="A24" s="122" t="s">
        <v>16</v>
      </c>
      <c r="B24" s="123"/>
      <c r="C24" s="123"/>
      <c r="D24" s="124"/>
      <c r="E24" s="53" t="s">
        <v>17</v>
      </c>
      <c r="F24" s="54" t="s">
        <v>18</v>
      </c>
      <c r="G24" s="125" t="s">
        <v>19</v>
      </c>
      <c r="H24" s="126"/>
      <c r="I24" s="127"/>
      <c r="J24" s="55"/>
      <c r="K24" s="126" t="s">
        <v>20</v>
      </c>
      <c r="L24" s="128"/>
    </row>
    <row r="25" spans="1:12" ht="15.75" thickBot="1" x14ac:dyDescent="0.3">
      <c r="A25" s="129"/>
      <c r="B25" s="130"/>
      <c r="C25" s="130"/>
      <c r="D25" s="131"/>
      <c r="E25" s="114">
        <v>1</v>
      </c>
      <c r="F25" s="57" t="str">
        <f>F8</f>
        <v>Nereida Regueiro Ramos</v>
      </c>
      <c r="G25" s="132"/>
      <c r="H25" s="133"/>
      <c r="I25" s="134"/>
      <c r="J25" s="58"/>
      <c r="K25" s="133"/>
      <c r="L25" s="135"/>
    </row>
    <row r="26" spans="1:12" x14ac:dyDescent="0.25">
      <c r="A26" s="136" t="s">
        <v>21</v>
      </c>
      <c r="B26" s="137"/>
      <c r="C26" s="137"/>
      <c r="D26" s="138"/>
      <c r="E26" s="115">
        <v>2</v>
      </c>
      <c r="F26" s="60" t="str">
        <f>F22</f>
        <v>Paula del Río Martínez</v>
      </c>
      <c r="G26" s="132"/>
      <c r="H26" s="133"/>
      <c r="I26" s="134"/>
      <c r="J26" s="58"/>
      <c r="K26" s="133"/>
      <c r="L26" s="135"/>
    </row>
    <row r="27" spans="1:12" ht="15.75" thickBot="1" x14ac:dyDescent="0.3">
      <c r="A27" s="139"/>
      <c r="B27" s="140"/>
      <c r="C27" s="140"/>
      <c r="D27" s="141"/>
      <c r="E27" s="115">
        <v>3</v>
      </c>
      <c r="F27" s="60" t="str">
        <f>IF($E$13=3,$F$13,IF($E$19=3,$F$19,""))</f>
        <v/>
      </c>
      <c r="G27" s="132"/>
      <c r="H27" s="133"/>
      <c r="I27" s="134"/>
      <c r="J27" s="58"/>
      <c r="K27" s="133"/>
      <c r="L27" s="135"/>
    </row>
    <row r="28" spans="1:12" x14ac:dyDescent="0.25">
      <c r="A28" s="122" t="s">
        <v>22</v>
      </c>
      <c r="B28" s="123"/>
      <c r="C28" s="123"/>
      <c r="D28" s="124"/>
      <c r="E28" s="115">
        <v>4</v>
      </c>
      <c r="F28" s="60" t="str">
        <f>IF($E$13=4,$F$13,IF($E$19=4,$F$19,""))</f>
        <v/>
      </c>
      <c r="G28" s="132"/>
      <c r="H28" s="133"/>
      <c r="I28" s="134"/>
      <c r="J28" s="58"/>
      <c r="K28" s="133"/>
      <c r="L28" s="135"/>
    </row>
    <row r="29" spans="1:12" ht="15.75" thickBot="1" x14ac:dyDescent="0.3">
      <c r="A29" s="142"/>
      <c r="B29" s="143"/>
      <c r="C29" s="143"/>
      <c r="D29" s="144"/>
      <c r="E29" s="61"/>
      <c r="F29" s="62"/>
      <c r="G29" s="132"/>
      <c r="H29" s="133"/>
      <c r="I29" s="134"/>
      <c r="J29" s="58"/>
      <c r="K29" s="133"/>
      <c r="L29" s="135"/>
    </row>
    <row r="30" spans="1:12" x14ac:dyDescent="0.25">
      <c r="A30" s="122" t="s">
        <v>23</v>
      </c>
      <c r="B30" s="123"/>
      <c r="C30" s="123"/>
      <c r="D30" s="124"/>
      <c r="E30" s="61"/>
      <c r="F30" s="62"/>
      <c r="G30" s="132"/>
      <c r="H30" s="133"/>
      <c r="I30" s="134"/>
      <c r="J30" s="58"/>
      <c r="K30" s="133"/>
      <c r="L30" s="135"/>
    </row>
    <row r="31" spans="1:12" x14ac:dyDescent="0.25">
      <c r="A31" s="145">
        <f>L5</f>
        <v>0</v>
      </c>
      <c r="B31" s="146"/>
      <c r="C31" s="146"/>
      <c r="D31" s="147"/>
      <c r="E31" s="61"/>
      <c r="F31" s="62"/>
      <c r="G31" s="132"/>
      <c r="H31" s="133"/>
      <c r="I31" s="134"/>
      <c r="J31" s="58"/>
      <c r="K31" s="133"/>
      <c r="L31" s="135"/>
    </row>
    <row r="32" spans="1:12" ht="15.75" thickBot="1" x14ac:dyDescent="0.3">
      <c r="A32" s="148"/>
      <c r="B32" s="149"/>
      <c r="C32" s="149"/>
      <c r="D32" s="150"/>
      <c r="E32" s="63"/>
      <c r="F32" s="64"/>
      <c r="G32" s="151"/>
      <c r="H32" s="152"/>
      <c r="I32" s="153"/>
      <c r="J32" s="65"/>
      <c r="K32" s="152"/>
      <c r="L32" s="154"/>
    </row>
    <row r="33" spans="1:12" x14ac:dyDescent="0.25">
      <c r="A33" s="66"/>
      <c r="B33" s="67" t="s">
        <v>24</v>
      </c>
      <c r="C33" s="66"/>
      <c r="D33" s="66"/>
      <c r="E33" s="66"/>
      <c r="F33" s="68"/>
      <c r="G33" s="68"/>
      <c r="H33" s="68"/>
      <c r="I33" s="69"/>
      <c r="J33" s="69"/>
      <c r="K33" s="155" t="s">
        <v>25</v>
      </c>
      <c r="L33" s="155"/>
    </row>
    <row r="34" spans="1:12" x14ac:dyDescent="0.25">
      <c r="A34" s="66"/>
      <c r="B34" s="66"/>
      <c r="C34" s="66"/>
      <c r="D34" s="66"/>
      <c r="E34" s="66"/>
      <c r="F34" s="70" t="s">
        <v>49</v>
      </c>
      <c r="G34" s="156" t="s">
        <v>26</v>
      </c>
      <c r="H34" s="156"/>
      <c r="I34" s="156"/>
      <c r="J34" s="70"/>
      <c r="K34" s="68"/>
      <c r="L34" s="69"/>
    </row>
    <row r="35" spans="1:12" x14ac:dyDescent="0.25">
      <c r="A35" s="116"/>
      <c r="B35" s="116"/>
      <c r="C35" s="116"/>
      <c r="D35" s="116"/>
      <c r="E35" s="116"/>
      <c r="F35" s="116"/>
      <c r="G35" s="116"/>
      <c r="H35" s="116"/>
      <c r="I35" s="116"/>
      <c r="J35" s="116"/>
      <c r="K35" s="116"/>
      <c r="L35" s="116"/>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F12 B14:D14 F14 B16:D16 F16 B18:D18 F18 B20:D20 F20 B22:D22 F22">
    <cfRule type="expression" dxfId="1" priority="1" stopIfTrue="1">
      <formula>AND($E8&lt;=$L$9,$M8&gt;0,$E8&gt;0,$D8&lt;&gt;"LL",$D8&lt;&gt;"Alt")</formula>
    </cfRule>
  </conditionalFormatting>
  <conditionalFormatting sqref="E8 E10 E12 E14 E16 E18 E20 E22">
    <cfRule type="expression" dxfId="0" priority="2" stopIfTrue="1">
      <formula>AND($E8&lt;=$L$9,$M8&gt;0,$D8&lt;&gt;"LL")</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Oviedo Alevín F (8)</vt:lpstr>
      <vt:lpstr>Oviedo Alevín M (32)</vt:lpstr>
      <vt:lpstr>Oviedo Infantil M (16)</vt:lpstr>
      <vt:lpstr>Oviedo Infantil F (8)</vt:lpstr>
      <vt:lpstr>Oviedo Cadete M (8)</vt:lpstr>
      <vt:lpstr>Oviedo Cadete F (8)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Pelayo Lopez Molina</dc:creator>
  <cp:lastModifiedBy>SARA RODRIGUEZ CUETO</cp:lastModifiedBy>
  <cp:lastPrinted>2023-11-10T20:02:40Z</cp:lastPrinted>
  <dcterms:created xsi:type="dcterms:W3CDTF">2022-11-13T16:36:01Z</dcterms:created>
  <dcterms:modified xsi:type="dcterms:W3CDTF">2025-11-25T11:20:26Z</dcterms:modified>
</cp:coreProperties>
</file>