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ay\Documents\Zonal 1 24-25\"/>
    </mc:Choice>
  </mc:AlternateContent>
  <xr:revisionPtr revIDLastSave="0" documentId="8_{7A70FBA9-D332-4290-BE1C-DE16CAC97BB2}" xr6:coauthVersionLast="47" xr6:coauthVersionMax="47" xr10:uidLastSave="{00000000-0000-0000-0000-000000000000}"/>
  <bookViews>
    <workbookView xWindow="-120" yWindow="-120" windowWidth="20730" windowHeight="11040" tabRatio="898" activeTab="4" xr2:uid="{991232EE-584E-4E14-8699-80AE73B49251}"/>
  </bookViews>
  <sheets>
    <sheet name="Gijón Benjamín M (16)" sheetId="14" r:id="rId1"/>
    <sheet name="Gijón Benjamín F (8)" sheetId="8" r:id="rId2"/>
    <sheet name="Gijón Alevín M (8)" sheetId="9" r:id="rId3"/>
    <sheet name="Gijón Alevín F (8)" sheetId="10" r:id="rId4"/>
    <sheet name="Gijón Infantil M (16)" sheetId="11" r:id="rId5"/>
    <sheet name="Gijón Infantil F (8)" sheetId="12" r:id="rId6"/>
    <sheet name="Gijón Cadete M (8)" sheetId="13" r:id="rId7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8" i="14" l="1"/>
  <c r="A47" i="14"/>
  <c r="F44" i="14"/>
  <c r="F43" i="14"/>
  <c r="F42" i="14"/>
  <c r="F41" i="14"/>
  <c r="D38" i="14"/>
  <c r="C38" i="14"/>
  <c r="B38" i="14"/>
  <c r="G36" i="14"/>
  <c r="D36" i="14"/>
  <c r="C36" i="14"/>
  <c r="B36" i="14"/>
  <c r="H37" i="14" s="1"/>
  <c r="I34" i="14"/>
  <c r="D34" i="14"/>
  <c r="C34" i="14"/>
  <c r="B34" i="14"/>
  <c r="H33" i="14"/>
  <c r="J35" i="14" s="1"/>
  <c r="D32" i="14"/>
  <c r="C32" i="14"/>
  <c r="B32" i="14"/>
  <c r="K30" i="14"/>
  <c r="D30" i="14"/>
  <c r="C30" i="14"/>
  <c r="B30" i="14"/>
  <c r="G28" i="14"/>
  <c r="D28" i="14"/>
  <c r="C28" i="14"/>
  <c r="B28" i="14"/>
  <c r="H29" i="14" s="1"/>
  <c r="D26" i="14"/>
  <c r="C26" i="14"/>
  <c r="B26" i="14"/>
  <c r="D24" i="14"/>
  <c r="C24" i="14"/>
  <c r="B24" i="14"/>
  <c r="H25" i="14" s="1"/>
  <c r="J27" i="14" s="1"/>
  <c r="L31" i="14" s="1"/>
  <c r="K23" i="14"/>
  <c r="D22" i="14"/>
  <c r="C22" i="14"/>
  <c r="B22" i="14"/>
  <c r="G20" i="14"/>
  <c r="D20" i="14"/>
  <c r="C20" i="14"/>
  <c r="B20" i="14"/>
  <c r="H21" i="14" s="1"/>
  <c r="I18" i="14"/>
  <c r="D18" i="14"/>
  <c r="C18" i="14"/>
  <c r="B18" i="14"/>
  <c r="H17" i="14"/>
  <c r="J19" i="14" s="1"/>
  <c r="D16" i="14"/>
  <c r="C16" i="14"/>
  <c r="B16" i="14"/>
  <c r="D14" i="14"/>
  <c r="C14" i="14"/>
  <c r="B14" i="14"/>
  <c r="H13" i="14"/>
  <c r="G12" i="14"/>
  <c r="D12" i="14"/>
  <c r="C12" i="14"/>
  <c r="B12" i="14"/>
  <c r="D10" i="14"/>
  <c r="C10" i="14"/>
  <c r="B10" i="14"/>
  <c r="H9" i="14"/>
  <c r="J11" i="14" s="1"/>
  <c r="L15" i="14" s="1"/>
  <c r="M8" i="14"/>
  <c r="D8" i="14"/>
  <c r="C8" i="14"/>
  <c r="B8" i="14"/>
  <c r="F6" i="14"/>
  <c r="A31" i="13"/>
  <c r="F28" i="13"/>
  <c r="F27" i="13"/>
  <c r="F26" i="13"/>
  <c r="F25" i="13"/>
  <c r="H21" i="13"/>
  <c r="G20" i="13"/>
  <c r="J19" i="13"/>
  <c r="I18" i="13"/>
  <c r="H17" i="13"/>
  <c r="H13" i="13"/>
  <c r="G12" i="13"/>
  <c r="H9" i="13"/>
  <c r="J11" i="13" s="1"/>
  <c r="K6" i="13"/>
  <c r="F6" i="13"/>
  <c r="A31" i="12"/>
  <c r="F28" i="12"/>
  <c r="F27" i="12"/>
  <c r="F26" i="12"/>
  <c r="F25" i="12"/>
  <c r="H21" i="12"/>
  <c r="G20" i="12"/>
  <c r="J19" i="12"/>
  <c r="I18" i="12"/>
  <c r="H17" i="12"/>
  <c r="H13" i="12"/>
  <c r="G12" i="12"/>
  <c r="H9" i="12"/>
  <c r="J11" i="12" s="1"/>
  <c r="K6" i="12"/>
  <c r="F6" i="12"/>
  <c r="A48" i="11"/>
  <c r="A47" i="11"/>
  <c r="F44" i="11"/>
  <c r="F43" i="11"/>
  <c r="F42" i="11"/>
  <c r="F41" i="11"/>
  <c r="D38" i="11"/>
  <c r="C38" i="11"/>
  <c r="B38" i="11"/>
  <c r="G36" i="11"/>
  <c r="D36" i="11"/>
  <c r="C36" i="11"/>
  <c r="B36" i="11"/>
  <c r="H37" i="11" s="1"/>
  <c r="I34" i="11"/>
  <c r="D34" i="11"/>
  <c r="C34" i="11"/>
  <c r="B34" i="11"/>
  <c r="D32" i="11"/>
  <c r="C32" i="11"/>
  <c r="B32" i="11"/>
  <c r="H33" i="11" s="1"/>
  <c r="J35" i="11" s="1"/>
  <c r="K30" i="11"/>
  <c r="D30" i="11"/>
  <c r="C30" i="11"/>
  <c r="B30" i="11"/>
  <c r="H29" i="11"/>
  <c r="G28" i="11"/>
  <c r="D28" i="11"/>
  <c r="C28" i="11"/>
  <c r="B28" i="11"/>
  <c r="D26" i="11"/>
  <c r="C26" i="11"/>
  <c r="B26" i="11"/>
  <c r="H25" i="11"/>
  <c r="J27" i="11" s="1"/>
  <c r="L31" i="11" s="1"/>
  <c r="D24" i="11"/>
  <c r="C24" i="11"/>
  <c r="B24" i="11"/>
  <c r="K23" i="11"/>
  <c r="D22" i="11"/>
  <c r="C22" i="11"/>
  <c r="B22" i="11"/>
  <c r="H21" i="11"/>
  <c r="G20" i="11"/>
  <c r="D20" i="11"/>
  <c r="C20" i="11"/>
  <c r="B20" i="11"/>
  <c r="I18" i="11"/>
  <c r="D18" i="11"/>
  <c r="C18" i="11"/>
  <c r="B18" i="11"/>
  <c r="H17" i="11"/>
  <c r="J19" i="11" s="1"/>
  <c r="D16" i="11"/>
  <c r="C16" i="11"/>
  <c r="B16" i="11"/>
  <c r="D14" i="11"/>
  <c r="C14" i="11"/>
  <c r="B14" i="11"/>
  <c r="H13" i="11"/>
  <c r="G12" i="11"/>
  <c r="D12" i="11"/>
  <c r="C12" i="11"/>
  <c r="B12" i="11"/>
  <c r="D10" i="11"/>
  <c r="C10" i="11"/>
  <c r="B10" i="11"/>
  <c r="M8" i="11"/>
  <c r="D8" i="11"/>
  <c r="C8" i="11"/>
  <c r="B8" i="11"/>
  <c r="H9" i="11" s="1"/>
  <c r="J11" i="11" s="1"/>
  <c r="L15" i="11" s="1"/>
  <c r="F6" i="11"/>
  <c r="A31" i="10"/>
  <c r="F28" i="10"/>
  <c r="F27" i="10"/>
  <c r="F26" i="10"/>
  <c r="F25" i="10"/>
  <c r="H21" i="10"/>
  <c r="G20" i="10"/>
  <c r="J19" i="10"/>
  <c r="I18" i="10"/>
  <c r="H17" i="10"/>
  <c r="H13" i="10"/>
  <c r="G12" i="10"/>
  <c r="H9" i="10"/>
  <c r="J11" i="10" s="1"/>
  <c r="K6" i="10"/>
  <c r="F6" i="10"/>
  <c r="A31" i="9"/>
  <c r="F28" i="9"/>
  <c r="F27" i="9"/>
  <c r="F26" i="9"/>
  <c r="F25" i="9"/>
  <c r="H21" i="9"/>
  <c r="G20" i="9"/>
  <c r="J19" i="9"/>
  <c r="I18" i="9"/>
  <c r="H17" i="9"/>
  <c r="H13" i="9"/>
  <c r="G12" i="9"/>
  <c r="H9" i="9"/>
  <c r="J11" i="9" s="1"/>
  <c r="K6" i="9"/>
  <c r="F6" i="9"/>
  <c r="A31" i="8"/>
  <c r="F28" i="8"/>
  <c r="F27" i="8"/>
  <c r="F26" i="8"/>
  <c r="F25" i="8"/>
  <c r="H21" i="8"/>
  <c r="G20" i="8"/>
  <c r="J19" i="8"/>
  <c r="I18" i="8"/>
  <c r="H17" i="8"/>
  <c r="H13" i="8"/>
  <c r="G12" i="8"/>
  <c r="J11" i="8"/>
  <c r="H9" i="8"/>
  <c r="K6" i="8"/>
  <c r="F6" i="8"/>
</calcChain>
</file>

<file path=xl/sharedStrings.xml><?xml version="1.0" encoding="utf-8"?>
<sst xmlns="http://schemas.openxmlformats.org/spreadsheetml/2006/main" count="260" uniqueCount="84">
  <si>
    <t>Semana</t>
  </si>
  <si>
    <t>Territorial</t>
  </si>
  <si>
    <t>Club</t>
  </si>
  <si>
    <t>Premios en metálico</t>
  </si>
  <si>
    <t>Juez Árbitro</t>
  </si>
  <si>
    <t>Licencia</t>
  </si>
  <si>
    <t>Ranking</t>
  </si>
  <si>
    <t>St</t>
  </si>
  <si>
    <t>CS</t>
  </si>
  <si>
    <t>Semifinales</t>
  </si>
  <si>
    <t>Final</t>
  </si>
  <si>
    <t>Bye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</si>
  <si>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</si>
  <si>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</si>
  <si>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</si>
  <si>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</si>
  <si>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</si>
  <si>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</si>
  <si>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</si>
  <si>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</si>
  <si>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</si>
  <si>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</si>
  <si>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</si>
  <si>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 la Federación Territorial</t>
  </si>
  <si>
    <t>GIJÓN</t>
  </si>
  <si>
    <t xml:space="preserve"> Categoria Alevín</t>
  </si>
  <si>
    <t>Masculino</t>
  </si>
  <si>
    <t>Beltrán Álvarez Díaz</t>
  </si>
  <si>
    <t xml:space="preserve"> 1º TORNEO ZONAL</t>
  </si>
  <si>
    <t>Thiago Asenjo Alferes</t>
  </si>
  <si>
    <t>Álvaro Álvarez Blanco</t>
  </si>
  <si>
    <t>Lucas Whelan Martínez</t>
  </si>
  <si>
    <t>Mateo de la Calle Fresno</t>
  </si>
  <si>
    <t>Martín Pérez Guinea</t>
  </si>
  <si>
    <t>Adrián García García</t>
  </si>
  <si>
    <t>Román V.Emperador Kulikov</t>
  </si>
  <si>
    <t>Femenino</t>
  </si>
  <si>
    <t xml:space="preserve"> Categoria Benjamín</t>
  </si>
  <si>
    <t>Marta Martínez Molina</t>
  </si>
  <si>
    <t>Sofía Lorenzo Rodríguez</t>
  </si>
  <si>
    <t>Blanca Díaz Sanchez</t>
  </si>
  <si>
    <t>Sara Eguiguren Mendez</t>
  </si>
  <si>
    <t>Ana de Lacera Extebarría</t>
  </si>
  <si>
    <t>Inés Álvarez Huidobro</t>
  </si>
  <si>
    <t>Rubén García Gutierrez</t>
  </si>
  <si>
    <t>Mateo Fernández Castañon</t>
  </si>
  <si>
    <t>Kevin Voloder Spahovic</t>
  </si>
  <si>
    <t>Lucas Fernández Buelga</t>
  </si>
  <si>
    <t>Pelayo del Estal Costales</t>
  </si>
  <si>
    <t>Cloe Labbet Sierra</t>
  </si>
  <si>
    <t>Gala Elvira Fernández</t>
  </si>
  <si>
    <t>Paula Díaz Menendez</t>
  </si>
  <si>
    <t>Paula Feliz Sampedro</t>
  </si>
  <si>
    <t xml:space="preserve"> Categoría Infantil</t>
  </si>
  <si>
    <t>Cuartos Final</t>
  </si>
  <si>
    <t>Marcos Buján Pérez</t>
  </si>
  <si>
    <t>Enol Regueiro Ramos</t>
  </si>
  <si>
    <t>Héctor Amieva Fernández</t>
  </si>
  <si>
    <t>Lucas Bascones Moreno</t>
  </si>
  <si>
    <t>Pablo Murillo González</t>
  </si>
  <si>
    <t>Íñigo Rodríguez Suárez</t>
  </si>
  <si>
    <t>Ganesh Fernandez Fernandez</t>
  </si>
  <si>
    <t>Mateo Álvarez González</t>
  </si>
  <si>
    <t>Illán Regueiro Ramos</t>
  </si>
  <si>
    <t>Mateo Álvarez Díaz</t>
  </si>
  <si>
    <t xml:space="preserve"> Categoria Infantil</t>
  </si>
  <si>
    <t>Verónica Biernacka Mendez</t>
  </si>
  <si>
    <t>Alicia Blanco Cordera</t>
  </si>
  <si>
    <t>Olivia García Martínez</t>
  </si>
  <si>
    <t>Blanca Álvarez Menéndez</t>
  </si>
  <si>
    <t>Laura López González</t>
  </si>
  <si>
    <t xml:space="preserve"> Categoria Cadete</t>
  </si>
  <si>
    <t>Javier Llaneza Menénez</t>
  </si>
  <si>
    <t xml:space="preserve">Pedro Alonso Agudo </t>
  </si>
  <si>
    <t>Eduardo Acebes de la Mata</t>
  </si>
  <si>
    <t>Alejandro Ordoñez Redondo</t>
  </si>
  <si>
    <t xml:space="preserve"> Categoria benjamín</t>
  </si>
  <si>
    <t>Cabezas de serie</t>
  </si>
  <si>
    <t>Miguel V. Álvarez Fernández</t>
  </si>
  <si>
    <t>Mario Castro Díaz</t>
  </si>
  <si>
    <t>Luis Caso López de Haro</t>
  </si>
  <si>
    <t>Bruno Acebal Caramés</t>
  </si>
  <si>
    <t>Inés Fernández Merino</t>
  </si>
  <si>
    <t>Lucas Navarro Cadrecha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</si>
</sst>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h:mm;@"/>
    <numFmt numFmtId="166" formatCode="#,##0\ &quot;€&quot;"/>
  </numFmts>
  <fonts count="17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37">
    <xf numFmtId="0" fontId="0" fillId="0" borderId="0" xfId="0"/>
    <xf numFmtId="0" fontId="3" fillId="2" borderId="0" xfId="1" applyFont="1" applyFill="1" applyAlignment="1" applyProtection="1">
      <alignment horizontal="center" vertical="center"/>
      <protection hidden="1"/>
    </xf>
    <xf numFmtId="49" fontId="3" fillId="2" borderId="0" xfId="1" applyNumberFormat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2" applyNumberFormat="1" applyFont="1" applyBorder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49" fontId="3" fillId="2" borderId="0" xfId="1" applyNumberFormat="1" applyFont="1" applyFill="1" applyAlignment="1" applyProtection="1">
      <alignment horizontal="right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2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center" vertical="center"/>
      <protection hidden="1"/>
    </xf>
    <xf numFmtId="0" fontId="8" fillId="2" borderId="0" xfId="3" applyFont="1" applyFill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9" fillId="2" borderId="0" xfId="3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12" fillId="0" borderId="0" xfId="1" applyFont="1" applyProtection="1">
      <protection hidden="1"/>
    </xf>
    <xf numFmtId="0" fontId="10" fillId="2" borderId="0" xfId="3" applyFont="1" applyFill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right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 vertical="center"/>
      <protection locked="0"/>
    </xf>
    <xf numFmtId="0" fontId="10" fillId="0" borderId="3" xfId="3" applyFont="1" applyBorder="1" applyAlignment="1" applyProtection="1">
      <alignment vertical="center"/>
      <protection hidden="1"/>
    </xf>
    <xf numFmtId="0" fontId="13" fillId="0" borderId="0" xfId="3" applyFont="1" applyAlignment="1" applyProtection="1">
      <alignment horizontal="center" vertical="center"/>
      <protection hidden="1"/>
    </xf>
    <xf numFmtId="0" fontId="10" fillId="0" borderId="2" xfId="3" applyFont="1" applyBorder="1" applyAlignment="1" applyProtection="1">
      <alignment horizontal="right" vertical="center" shrinkToFit="1"/>
      <protection hidden="1"/>
    </xf>
    <xf numFmtId="0" fontId="10" fillId="0" borderId="2" xfId="3" applyFont="1" applyBorder="1" applyAlignment="1" applyProtection="1">
      <alignment horizontal="center" vertical="center"/>
      <protection hidden="1"/>
    </xf>
    <xf numFmtId="0" fontId="11" fillId="3" borderId="2" xfId="3" applyFont="1" applyFill="1" applyBorder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vertical="center"/>
      <protection hidden="1"/>
    </xf>
    <xf numFmtId="0" fontId="10" fillId="0" borderId="3" xfId="3" applyFont="1" applyBorder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hidden="1"/>
    </xf>
    <xf numFmtId="0" fontId="10" fillId="0" borderId="5" xfId="3" applyFont="1" applyBorder="1" applyAlignment="1" applyProtection="1">
      <alignment horizontal="center" vertical="center"/>
      <protection locked="0"/>
    </xf>
    <xf numFmtId="0" fontId="10" fillId="0" borderId="2" xfId="3" applyFont="1" applyBorder="1" applyAlignment="1" applyProtection="1">
      <alignment vertical="center"/>
      <protection hidden="1"/>
    </xf>
    <xf numFmtId="0" fontId="13" fillId="0" borderId="5" xfId="3" applyFont="1" applyBorder="1" applyAlignment="1" applyProtection="1">
      <alignment horizontal="center" vertical="center"/>
      <protection hidden="1"/>
    </xf>
    <xf numFmtId="0" fontId="10" fillId="0" borderId="6" xfId="3" applyFont="1" applyBorder="1" applyAlignment="1" applyProtection="1">
      <alignment vertical="center"/>
      <protection locked="0"/>
    </xf>
    <xf numFmtId="0" fontId="10" fillId="0" borderId="7" xfId="3" applyFont="1" applyBorder="1" applyAlignment="1" applyProtection="1">
      <alignment horizontal="center" vertical="center"/>
      <protection locked="0"/>
    </xf>
    <xf numFmtId="0" fontId="14" fillId="3" borderId="2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49" fontId="4" fillId="2" borderId="11" xfId="1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8" xfId="3" applyFont="1" applyFill="1" applyBorder="1" applyAlignment="1" applyProtection="1">
      <alignment vertical="center"/>
      <protection hidden="1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0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21" xfId="1" applyFont="1" applyFill="1" applyBorder="1" applyAlignment="1" applyProtection="1">
      <alignment vertical="center"/>
      <protection hidden="1"/>
    </xf>
    <xf numFmtId="0" fontId="7" fillId="0" borderId="20" xfId="1" applyFont="1" applyBorder="1" applyAlignment="1" applyProtection="1">
      <alignment horizontal="center" vertical="center"/>
      <protection hidden="1"/>
    </xf>
    <xf numFmtId="0" fontId="7" fillId="0" borderId="21" xfId="1" applyFont="1" applyBorder="1" applyAlignment="1" applyProtection="1">
      <alignment vertical="center"/>
      <protection hidden="1"/>
    </xf>
    <xf numFmtId="0" fontId="7" fillId="0" borderId="24" xfId="1" applyFont="1" applyBorder="1" applyAlignment="1" applyProtection="1">
      <alignment horizontal="center" vertical="center"/>
      <protection hidden="1"/>
    </xf>
    <xf numFmtId="0" fontId="7" fillId="0" borderId="25" xfId="1" applyFont="1" applyBorder="1" applyAlignment="1" applyProtection="1">
      <alignment vertical="center"/>
      <protection hidden="1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6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0" fontId="3" fillId="0" borderId="0" xfId="1" applyFont="1" applyAlignment="1" applyProtection="1">
      <alignment horizontal="center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3" fillId="0" borderId="0" xfId="1" applyNumberFormat="1" applyFont="1" applyAlignment="1" applyProtection="1">
      <alignment horizontal="right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vertical="center"/>
      <protection hidden="1"/>
    </xf>
    <xf numFmtId="0" fontId="13" fillId="0" borderId="0" xfId="0" applyFont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3" fillId="0" borderId="0" xfId="3" applyFont="1" applyAlignment="1" applyProtection="1">
      <alignment horizontal="center" vertical="center" shrinkToFit="1"/>
      <protection hidden="1"/>
    </xf>
    <xf numFmtId="0" fontId="13" fillId="0" borderId="5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>
      <alignment horizontal="center" vertical="center" shrinkToFit="1"/>
    </xf>
    <xf numFmtId="0" fontId="13" fillId="0" borderId="28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hidden="1"/>
    </xf>
    <xf numFmtId="0" fontId="7" fillId="4" borderId="20" xfId="1" applyFont="1" applyFill="1" applyBorder="1" applyAlignment="1" applyProtection="1">
      <alignment horizontal="center" vertical="center"/>
      <protection hidden="1"/>
    </xf>
    <xf numFmtId="0" fontId="7" fillId="0" borderId="22" xfId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0" fontId="7" fillId="0" borderId="23" xfId="1" applyFont="1" applyBorder="1" applyAlignment="1" applyProtection="1">
      <alignment horizontal="center" vertical="center"/>
      <protection hidden="1"/>
    </xf>
    <xf numFmtId="49" fontId="7" fillId="4" borderId="22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26" xfId="1" applyNumberFormat="1" applyFont="1" applyFill="1" applyBorder="1" applyAlignment="1" applyProtection="1">
      <alignment horizontal="center" vertical="center"/>
      <protection locked="0"/>
    </xf>
    <xf numFmtId="49" fontId="7" fillId="4" borderId="23" xfId="1" applyNumberFormat="1" applyFont="1" applyFill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2" borderId="8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7" fillId="4" borderId="19" xfId="1" applyNumberFormat="1" applyFont="1" applyFill="1" applyBorder="1" applyAlignment="1" applyProtection="1">
      <alignment horizontal="center" vertical="center"/>
      <protection locked="0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49" fontId="7" fillId="4" borderId="5" xfId="1" applyNumberFormat="1" applyFont="1" applyFill="1" applyBorder="1" applyAlignment="1" applyProtection="1">
      <alignment horizontal="center" vertical="center"/>
      <protection locked="0"/>
    </xf>
    <xf numFmtId="49" fontId="7" fillId="4" borderId="18" xfId="1" applyNumberFormat="1" applyFont="1" applyFill="1" applyBorder="1" applyAlignment="1" applyProtection="1">
      <alignment horizontal="center" vertical="center"/>
      <protection locked="0"/>
    </xf>
    <xf numFmtId="49" fontId="7" fillId="0" borderId="19" xfId="1" applyNumberFormat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49" fontId="7" fillId="0" borderId="22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49" fontId="7" fillId="0" borderId="23" xfId="1" applyNumberFormat="1" applyFont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center" vertical="center"/>
      <protection hidden="1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3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166" fontId="5" fillId="0" borderId="1" xfId="1" applyNumberFormat="1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</cellXfs>
  <cellStyles count="4">
    <cellStyle name="Moneda 2 2" xfId="2" xr:uid="{FBEFE2BC-8A10-4554-B906-6F516F5B607D}"/>
    <cellStyle name="Normal" xfId="0" builtinId="0"/>
    <cellStyle name="Normal 2 2" xfId="1" xr:uid="{BC89D3DA-07CF-4987-9468-6E0243B955CE}"/>
    <cellStyle name="Normal 3" xfId="3" xr:uid="{BC0AF868-DA21-4D17-AAB1-8DE6DED17588}"/>
  </cellStyles>
  <dxfs count="16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1276350</xdr:colOff>
      <xdr:row>48</xdr:row>
      <xdr:rowOff>19050</xdr:rowOff>
    </xdr:from>
    <xdr:to>
      <xdr:col>13</xdr:col>
      <xdr:colOff>47624</xdr:colOff>
      <xdr:row>52</xdr:row>
      <xdr:rowOff>54873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C605B1-37D5-4143-B944-84E53D6A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9220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1390650</xdr:colOff>
      <xdr:row>32</xdr:row>
      <xdr:rowOff>28575</xdr:rowOff>
    </xdr:from>
    <xdr:to>
      <xdr:col>12</xdr:col>
      <xdr:colOff>28574</xdr:colOff>
      <xdr:row>36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CCA5D7-FFDF-4459-B9E1-E25BEDE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32</xdr:row>
      <xdr:rowOff>19050</xdr:rowOff>
    </xdr:from>
    <xdr:to>
      <xdr:col>12</xdr:col>
      <xdr:colOff>19049</xdr:colOff>
      <xdr:row>36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3A2CBF-89BE-4E9B-847B-A68C84C2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1400175</xdr:colOff>
      <xdr:row>32</xdr:row>
      <xdr:rowOff>9525</xdr:rowOff>
    </xdr:from>
    <xdr:to>
      <xdr:col>12</xdr:col>
      <xdr:colOff>38099</xdr:colOff>
      <xdr:row>36</xdr:row>
      <xdr:rowOff>45348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102B5B-8735-4B0A-AAEF-4AB13549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16267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48</xdr:row>
      <xdr:rowOff>28575</xdr:rowOff>
    </xdr:from>
    <xdr:to>
      <xdr:col>13</xdr:col>
      <xdr:colOff>57149</xdr:colOff>
      <xdr:row>52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8B0CAB-093E-43D5-9143-7E8E0790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9229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1400175</xdr:colOff>
      <xdr:row>32</xdr:row>
      <xdr:rowOff>19050</xdr:rowOff>
    </xdr:from>
    <xdr:to>
      <xdr:col>12</xdr:col>
      <xdr:colOff>38099</xdr:colOff>
      <xdr:row>36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D34BA2D-7E17-4E01-BE02-665452A3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32</xdr:row>
      <xdr:rowOff>28575</xdr:rowOff>
    </xdr:from>
    <xdr:to>
      <xdr:col>12</xdr:col>
      <xdr:colOff>19049</xdr:colOff>
      <xdr:row>36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789A22-D27E-40D6-BDBD-D57E928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CE00-F727-4A62-984E-06E3CC2D4E28}">
  <dimension ref="A1:M53"/>
  <sheetViews>
    <sheetView topLeftCell="A14" workbookViewId="0">
      <selection activeCell="F38" sqref="F38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24</v>
      </c>
      <c r="H2" s="1"/>
      <c r="I2" s="2"/>
      <c r="J2" s="2"/>
      <c r="K2" s="1" t="s">
        <v>2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3</v>
      </c>
      <c r="B4" s="134"/>
      <c r="C4" s="134"/>
      <c r="D4" s="134"/>
      <c r="E4" s="134"/>
      <c r="F4" s="1" t="s">
        <v>76</v>
      </c>
      <c r="G4" s="2" t="s">
        <v>26</v>
      </c>
      <c r="H4" s="2"/>
      <c r="I4" s="2"/>
      <c r="J4" s="2"/>
      <c r="K4" s="8" t="s">
        <v>4</v>
      </c>
      <c r="L4" s="66"/>
      <c r="M4" s="65"/>
    </row>
    <row r="5" spans="1:13" ht="15.75" thickBot="1" x14ac:dyDescent="0.3">
      <c r="A5" s="132"/>
      <c r="B5" s="132"/>
      <c r="C5" s="132"/>
      <c r="D5" s="132"/>
      <c r="E5" s="132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54</v>
      </c>
      <c r="H6" s="13"/>
      <c r="I6" s="13" t="s">
        <v>9</v>
      </c>
      <c r="J6" s="13"/>
      <c r="K6" s="13" t="s">
        <v>10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78</v>
      </c>
      <c r="G8" s="71"/>
      <c r="H8" s="71"/>
      <c r="I8" s="71"/>
      <c r="J8" s="71"/>
      <c r="K8" s="71"/>
      <c r="L8" s="71"/>
      <c r="M8" s="23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2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11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2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30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11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2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32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2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79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2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31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11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2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11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2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34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2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11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33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80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2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35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11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81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24" t="s">
        <v>12</v>
      </c>
      <c r="B39" s="12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5" t="s">
        <v>13</v>
      </c>
      <c r="B40" s="106"/>
      <c r="C40" s="106"/>
      <c r="D40" s="107"/>
      <c r="E40" s="45" t="s">
        <v>14</v>
      </c>
      <c r="F40" s="46" t="s">
        <v>77</v>
      </c>
      <c r="G40" s="125" t="s">
        <v>16</v>
      </c>
      <c r="H40" s="126"/>
      <c r="I40" s="127"/>
      <c r="J40" s="47"/>
      <c r="K40" s="126" t="s">
        <v>17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Miguel V. Álvarez Fernández</v>
      </c>
      <c r="G41" s="108"/>
      <c r="H41" s="109"/>
      <c r="I41" s="110"/>
      <c r="J41" s="50"/>
      <c r="K41" s="109"/>
      <c r="L41" s="109"/>
      <c r="M41" s="111"/>
    </row>
    <row r="42" spans="1:13" x14ac:dyDescent="0.25">
      <c r="A42" s="118" t="s">
        <v>18</v>
      </c>
      <c r="B42" s="119"/>
      <c r="C42" s="119"/>
      <c r="D42" s="120"/>
      <c r="E42" s="95">
        <v>2</v>
      </c>
      <c r="F42" s="52" t="str">
        <f>F38</f>
        <v>Bruno Acebal Caramés</v>
      </c>
      <c r="G42" s="108"/>
      <c r="H42" s="109"/>
      <c r="I42" s="110"/>
      <c r="J42" s="50"/>
      <c r="K42" s="109"/>
      <c r="L42" s="109"/>
      <c r="M42" s="111"/>
    </row>
    <row r="43" spans="1:13" ht="15.75" thickBot="1" x14ac:dyDescent="0.3">
      <c r="A43" s="121"/>
      <c r="B43" s="122"/>
      <c r="C43" s="122"/>
      <c r="D43" s="123"/>
      <c r="E43" s="95">
        <v>3</v>
      </c>
      <c r="F43" s="52" t="str">
        <f>IF($E$17=3,$F$17,IF($E$31=3,$F$31,""))</f>
        <v/>
      </c>
      <c r="G43" s="108"/>
      <c r="H43" s="109"/>
      <c r="I43" s="110"/>
      <c r="J43" s="50"/>
      <c r="K43" s="109"/>
      <c r="L43" s="109"/>
      <c r="M43" s="111"/>
    </row>
    <row r="44" spans="1:13" x14ac:dyDescent="0.25">
      <c r="A44" s="105" t="s">
        <v>19</v>
      </c>
      <c r="B44" s="106"/>
      <c r="C44" s="106"/>
      <c r="D44" s="107"/>
      <c r="E44" s="95">
        <v>4</v>
      </c>
      <c r="F44" s="52" t="str">
        <f>IF($E$17=4,$F$17,IF($E$31=4,$F$31,""))</f>
        <v/>
      </c>
      <c r="G44" s="108"/>
      <c r="H44" s="109"/>
      <c r="I44" s="110"/>
      <c r="J44" s="50"/>
      <c r="K44" s="109"/>
      <c r="L44" s="109"/>
      <c r="M44" s="111"/>
    </row>
    <row r="45" spans="1:13" ht="15.75" thickBot="1" x14ac:dyDescent="0.3">
      <c r="A45" s="115"/>
      <c r="B45" s="116"/>
      <c r="C45" s="116"/>
      <c r="D45" s="117"/>
      <c r="E45" s="53"/>
      <c r="F45" s="54"/>
      <c r="G45" s="108"/>
      <c r="H45" s="109"/>
      <c r="I45" s="110"/>
      <c r="J45" s="50"/>
      <c r="K45" s="109"/>
      <c r="L45" s="109"/>
      <c r="M45" s="111"/>
    </row>
    <row r="46" spans="1:13" x14ac:dyDescent="0.25">
      <c r="A46" s="105" t="s">
        <v>20</v>
      </c>
      <c r="B46" s="106"/>
      <c r="C46" s="106"/>
      <c r="D46" s="107"/>
      <c r="E46" s="53"/>
      <c r="F46" s="54"/>
      <c r="G46" s="108"/>
      <c r="H46" s="109"/>
      <c r="I46" s="110"/>
      <c r="J46" s="50"/>
      <c r="K46" s="109"/>
      <c r="L46" s="109"/>
      <c r="M46" s="111"/>
    </row>
    <row r="47" spans="1:13" x14ac:dyDescent="0.25">
      <c r="A47" s="112">
        <f>K5</f>
        <v>0</v>
      </c>
      <c r="B47" s="113"/>
      <c r="C47" s="113"/>
      <c r="D47" s="114"/>
      <c r="E47" s="53"/>
      <c r="F47" s="54"/>
      <c r="G47" s="108"/>
      <c r="H47" s="109"/>
      <c r="I47" s="110"/>
      <c r="J47" s="50"/>
      <c r="K47" s="109"/>
      <c r="L47" s="109"/>
      <c r="M47" s="111"/>
    </row>
    <row r="48" spans="1:13" ht="15.75" thickBot="1" x14ac:dyDescent="0.3">
      <c r="A48" s="96" t="e">
        <f>(#REF!)</f>
        <v>#REF!</v>
      </c>
      <c r="B48" s="97"/>
      <c r="C48" s="97"/>
      <c r="D48" s="98"/>
      <c r="E48" s="55"/>
      <c r="F48" s="56"/>
      <c r="G48" s="99"/>
      <c r="H48" s="100"/>
      <c r="I48" s="101"/>
      <c r="J48" s="57"/>
      <c r="K48" s="100"/>
      <c r="L48" s="100"/>
      <c r="M48" s="102"/>
    </row>
    <row r="49" spans="1:13" x14ac:dyDescent="0.25">
      <c r="A49" s="58"/>
      <c r="B49" s="59" t="s">
        <v>21</v>
      </c>
      <c r="C49" s="58"/>
      <c r="D49" s="58"/>
      <c r="E49" s="58"/>
      <c r="F49" s="60"/>
      <c r="G49" s="60"/>
      <c r="H49" s="60"/>
      <c r="I49" s="61"/>
      <c r="J49" s="61"/>
      <c r="K49" s="103" t="s">
        <v>22</v>
      </c>
      <c r="L49" s="103"/>
      <c r="M49" s="103"/>
    </row>
    <row r="50" spans="1:13" x14ac:dyDescent="0.25">
      <c r="A50" s="58"/>
      <c r="B50" s="58"/>
      <c r="C50" s="58"/>
      <c r="D50" s="58"/>
      <c r="E50" s="58"/>
      <c r="F50" s="62"/>
      <c r="G50" s="104" t="s">
        <v>23</v>
      </c>
      <c r="H50" s="104"/>
      <c r="I50" s="104"/>
      <c r="J50" s="62"/>
      <c r="K50" s="60"/>
      <c r="L50" s="60"/>
      <c r="M50" s="61"/>
    </row>
    <row r="51" spans="1:13" x14ac:dyDescent="0.2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</row>
    <row r="52" spans="1:13" x14ac:dyDescent="0.25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</row>
    <row r="53" spans="1:13" x14ac:dyDescent="0.25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</row>
  </sheetData>
  <mergeCells count="35">
    <mergeCell ref="A48:D48"/>
    <mergeCell ref="G48:I48"/>
    <mergeCell ref="K48:M48"/>
    <mergeCell ref="K49:M49"/>
    <mergeCell ref="G50:I50"/>
    <mergeCell ref="A46:D46"/>
    <mergeCell ref="G46:I46"/>
    <mergeCell ref="K46:M46"/>
    <mergeCell ref="A47:D47"/>
    <mergeCell ref="G47:I47"/>
    <mergeCell ref="K47:M47"/>
    <mergeCell ref="A44:D44"/>
    <mergeCell ref="G44:I44"/>
    <mergeCell ref="K44:M44"/>
    <mergeCell ref="A45:D45"/>
    <mergeCell ref="G45:I45"/>
    <mergeCell ref="K45:M45"/>
    <mergeCell ref="A42:D42"/>
    <mergeCell ref="G42:I42"/>
    <mergeCell ref="K42:M42"/>
    <mergeCell ref="A43:D43"/>
    <mergeCell ref="G43:I43"/>
    <mergeCell ref="K43:M43"/>
    <mergeCell ref="A40:D40"/>
    <mergeCell ref="G40:I40"/>
    <mergeCell ref="K40:M40"/>
    <mergeCell ref="A41:D41"/>
    <mergeCell ref="G41:I41"/>
    <mergeCell ref="K41:M41"/>
    <mergeCell ref="A1:M1"/>
    <mergeCell ref="A2:E2"/>
    <mergeCell ref="A3:E3"/>
    <mergeCell ref="A4:E4"/>
    <mergeCell ref="A5:E5"/>
    <mergeCell ref="A39:B39"/>
  </mergeCells>
  <conditionalFormatting sqref="B8:D38 F8:F38">
    <cfRule type="expression" dxfId="1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0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A2E0-423C-49A8-8E52-AE6BF74A4E22}">
  <dimension ref="A1:L37"/>
  <sheetViews>
    <sheetView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5"/>
      <c r="B3" s="135"/>
      <c r="C3" s="135"/>
      <c r="D3" s="135"/>
      <c r="E3" s="135"/>
      <c r="F3" s="4"/>
      <c r="G3" s="5"/>
      <c r="H3" s="4"/>
      <c r="I3" s="6"/>
      <c r="J3" s="6"/>
      <c r="K3" s="4"/>
      <c r="L3" s="7"/>
    </row>
    <row r="4" spans="1:12" x14ac:dyDescent="0.25">
      <c r="A4" s="134" t="s">
        <v>3</v>
      </c>
      <c r="B4" s="134"/>
      <c r="C4" s="134"/>
      <c r="D4" s="134"/>
      <c r="E4" s="134"/>
      <c r="F4" s="1" t="s">
        <v>37</v>
      </c>
      <c r="G4" s="2" t="s">
        <v>36</v>
      </c>
      <c r="H4" s="2"/>
      <c r="I4" s="2"/>
      <c r="J4" s="2"/>
      <c r="K4" s="2"/>
      <c r="L4" s="8" t="s">
        <v>4</v>
      </c>
    </row>
    <row r="5" spans="1:12" ht="15.75" thickBot="1" x14ac:dyDescent="0.3">
      <c r="A5" s="132"/>
      <c r="B5" s="132"/>
      <c r="C5" s="132"/>
      <c r="D5" s="132"/>
      <c r="E5" s="132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38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39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40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41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42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43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24" t="s">
        <v>12</v>
      </c>
      <c r="B23" s="124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5" t="s">
        <v>16</v>
      </c>
      <c r="H24" s="126"/>
      <c r="I24" s="127"/>
      <c r="J24" s="47"/>
      <c r="K24" s="126" t="s">
        <v>17</v>
      </c>
      <c r="L24" s="128"/>
    </row>
    <row r="25" spans="1:12" ht="15.75" thickBot="1" x14ac:dyDescent="0.3">
      <c r="A25" s="129"/>
      <c r="B25" s="130"/>
      <c r="C25" s="130"/>
      <c r="D25" s="131"/>
      <c r="E25" s="48">
        <v>1</v>
      </c>
      <c r="F25" s="49" t="str">
        <f>F8</f>
        <v>Marta Martínez Molina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Inés Álvarez Huidobro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F8 B10:D10 F10 B12:D12 F12 B14:D14 F14 B16:D16 F16 B18:D18 F18 B20:D20 F20 B22:D22 F22">
    <cfRule type="expression" dxfId="15" priority="1" stopIfTrue="1">
      <formula>AND($E8&lt;=$L$9,$M8&gt;0,$E8&gt;0,$D8&lt;&gt;"LL",$D8&lt;&gt;"Alt")</formula>
    </cfRule>
  </conditionalFormatting>
  <conditionalFormatting sqref="E8 E10 E12 E14 E16 E18 E20 E22">
    <cfRule type="expression" dxfId="14" priority="2" stopIfTrue="1">
      <formula>AND($E8&lt;=$L$9,$M8&gt;0,$D8&lt;&gt;"LL")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59D0-C257-43D4-9BE0-20018C43B8FD}">
  <dimension ref="A1:L37"/>
  <sheetViews>
    <sheetView topLeftCell="A22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5"/>
      <c r="B3" s="135"/>
      <c r="C3" s="135"/>
      <c r="D3" s="135"/>
      <c r="E3" s="135"/>
      <c r="F3" s="4"/>
      <c r="G3" s="5"/>
      <c r="H3" s="4"/>
      <c r="I3" s="6"/>
      <c r="J3" s="6"/>
      <c r="K3" s="4"/>
      <c r="L3" s="7"/>
    </row>
    <row r="4" spans="1:12" x14ac:dyDescent="0.25">
      <c r="A4" s="134" t="s">
        <v>3</v>
      </c>
      <c r="B4" s="134"/>
      <c r="C4" s="134"/>
      <c r="D4" s="134"/>
      <c r="E4" s="134"/>
      <c r="F4" s="1" t="s">
        <v>25</v>
      </c>
      <c r="G4" s="2" t="s">
        <v>26</v>
      </c>
      <c r="H4" s="2"/>
      <c r="I4" s="2"/>
      <c r="J4" s="2"/>
      <c r="K4" s="2"/>
      <c r="L4" s="8" t="s">
        <v>4</v>
      </c>
    </row>
    <row r="5" spans="1:12" ht="15.75" thickBot="1" x14ac:dyDescent="0.3">
      <c r="A5" s="132"/>
      <c r="B5" s="132"/>
      <c r="C5" s="132"/>
      <c r="D5" s="132"/>
      <c r="E5" s="132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44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27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45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46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47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29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48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24" t="s">
        <v>12</v>
      </c>
      <c r="B23" s="124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5" t="s">
        <v>16</v>
      </c>
      <c r="H24" s="126"/>
      <c r="I24" s="127"/>
      <c r="J24" s="47"/>
      <c r="K24" s="126" t="s">
        <v>17</v>
      </c>
      <c r="L24" s="128"/>
    </row>
    <row r="25" spans="1:12" ht="15.75" thickBot="1" x14ac:dyDescent="0.3">
      <c r="A25" s="129"/>
      <c r="B25" s="130"/>
      <c r="C25" s="130"/>
      <c r="D25" s="131"/>
      <c r="E25" s="48">
        <v>1</v>
      </c>
      <c r="F25" s="49" t="str">
        <f>F8</f>
        <v>Rubén García Gutierrez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Pelayo del Estal Costales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13" priority="1" stopIfTrue="1">
      <formula>AND($E8&lt;=$L$9,$M8&gt;0,$E8&gt;0,$D8&lt;&gt;"LL",$D8&lt;&gt;"Alt")</formula>
    </cfRule>
  </conditionalFormatting>
  <conditionalFormatting sqref="E8 E10 E12 E14 E16 E18 E20 E22">
    <cfRule type="expression" dxfId="12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2D93-B956-4626-89FB-4E0B111D53EB}">
  <dimension ref="A1:L37"/>
  <sheetViews>
    <sheetView topLeftCell="A2" workbookViewId="0">
      <selection activeCell="N21" sqref="N21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5"/>
      <c r="B3" s="135"/>
      <c r="C3" s="135"/>
      <c r="D3" s="135"/>
      <c r="E3" s="135"/>
      <c r="F3" s="4"/>
      <c r="G3" s="5"/>
      <c r="H3" s="4"/>
      <c r="I3" s="6"/>
      <c r="J3" s="6"/>
      <c r="K3" s="4"/>
      <c r="L3" s="7"/>
    </row>
    <row r="4" spans="1:12" x14ac:dyDescent="0.25">
      <c r="A4" s="134" t="s">
        <v>3</v>
      </c>
      <c r="B4" s="134"/>
      <c r="C4" s="134"/>
      <c r="D4" s="134"/>
      <c r="E4" s="134"/>
      <c r="F4" s="1" t="s">
        <v>25</v>
      </c>
      <c r="G4" s="2" t="s">
        <v>36</v>
      </c>
      <c r="H4" s="2"/>
      <c r="I4" s="2"/>
      <c r="J4" s="2"/>
      <c r="K4" s="2"/>
      <c r="L4" s="8" t="s">
        <v>4</v>
      </c>
    </row>
    <row r="5" spans="1:12" ht="15.75" thickBot="1" x14ac:dyDescent="0.3">
      <c r="A5" s="132"/>
      <c r="B5" s="132"/>
      <c r="C5" s="132"/>
      <c r="D5" s="132"/>
      <c r="E5" s="132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49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50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82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11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51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52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24" t="s">
        <v>12</v>
      </c>
      <c r="B23" s="124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5" t="s">
        <v>16</v>
      </c>
      <c r="H24" s="126"/>
      <c r="I24" s="127"/>
      <c r="J24" s="47"/>
      <c r="K24" s="126" t="s">
        <v>17</v>
      </c>
      <c r="L24" s="128"/>
    </row>
    <row r="25" spans="1:12" ht="15.75" thickBot="1" x14ac:dyDescent="0.3">
      <c r="A25" s="129"/>
      <c r="B25" s="130"/>
      <c r="C25" s="130"/>
      <c r="D25" s="131"/>
      <c r="E25" s="48">
        <v>1</v>
      </c>
      <c r="F25" s="49" t="str">
        <f>F8</f>
        <v>Cloe Labbet Sierra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Paula Feliz Sampedro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11" priority="1" stopIfTrue="1">
      <formula>AND($E8&lt;=$L$9,$M8&gt;0,$E8&gt;0,$D8&lt;&gt;"LL",$D8&lt;&gt;"Alt")</formula>
    </cfRule>
  </conditionalFormatting>
  <conditionalFormatting sqref="E8 E10 E12 E14 E16 E18 E20 E22">
    <cfRule type="expression" dxfId="10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4A09-048F-49CD-A100-3FA30C2ADC3F}">
  <dimension ref="A1:M48"/>
  <sheetViews>
    <sheetView tabSelected="1" topLeftCell="A20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24</v>
      </c>
      <c r="H2" s="1"/>
      <c r="I2" s="2"/>
      <c r="J2" s="2"/>
      <c r="K2" s="1" t="s">
        <v>2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3</v>
      </c>
      <c r="B4" s="134"/>
      <c r="C4" s="134"/>
      <c r="D4" s="134"/>
      <c r="E4" s="134"/>
      <c r="F4" s="1" t="s">
        <v>53</v>
      </c>
      <c r="G4" s="2" t="s">
        <v>26</v>
      </c>
      <c r="H4" s="2"/>
      <c r="I4" s="2"/>
      <c r="J4" s="2"/>
      <c r="K4" s="8" t="s">
        <v>4</v>
      </c>
      <c r="L4" s="66"/>
      <c r="M4" s="65"/>
    </row>
    <row r="5" spans="1:13" ht="15.75" thickBot="1" x14ac:dyDescent="0.3">
      <c r="A5" s="132"/>
      <c r="B5" s="132"/>
      <c r="C5" s="132"/>
      <c r="D5" s="132"/>
      <c r="E5" s="132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54</v>
      </c>
      <c r="H6" s="13"/>
      <c r="I6" s="13" t="s">
        <v>9</v>
      </c>
      <c r="J6" s="13"/>
      <c r="K6" s="13" t="s">
        <v>10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55</v>
      </c>
      <c r="G8" s="71"/>
      <c r="H8" s="71"/>
      <c r="I8" s="71"/>
      <c r="J8" s="71"/>
      <c r="K8" s="71"/>
      <c r="L8" s="71"/>
      <c r="M8" s="23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2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11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2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56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57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2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58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2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11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2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59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11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2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11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2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60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2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83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61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62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2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63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11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64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24" t="s">
        <v>12</v>
      </c>
      <c r="B39" s="12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5" t="s">
        <v>13</v>
      </c>
      <c r="B40" s="106"/>
      <c r="C40" s="106"/>
      <c r="D40" s="107"/>
      <c r="E40" s="45" t="s">
        <v>14</v>
      </c>
      <c r="F40" s="46" t="s">
        <v>15</v>
      </c>
      <c r="G40" s="125" t="s">
        <v>16</v>
      </c>
      <c r="H40" s="126"/>
      <c r="I40" s="127"/>
      <c r="J40" s="47"/>
      <c r="K40" s="126" t="s">
        <v>17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Marcos Buján Pérez</v>
      </c>
      <c r="G41" s="108"/>
      <c r="H41" s="109"/>
      <c r="I41" s="110"/>
      <c r="J41" s="50"/>
      <c r="K41" s="109"/>
      <c r="L41" s="109"/>
      <c r="M41" s="111"/>
    </row>
    <row r="42" spans="1:13" x14ac:dyDescent="0.25">
      <c r="A42" s="118" t="s">
        <v>18</v>
      </c>
      <c r="B42" s="119"/>
      <c r="C42" s="119"/>
      <c r="D42" s="120"/>
      <c r="E42" s="95">
        <v>2</v>
      </c>
      <c r="F42" s="52" t="str">
        <f>F38</f>
        <v>Mateo Álvarez Díaz</v>
      </c>
      <c r="G42" s="108"/>
      <c r="H42" s="109"/>
      <c r="I42" s="110"/>
      <c r="J42" s="50"/>
      <c r="K42" s="109"/>
      <c r="L42" s="109"/>
      <c r="M42" s="111"/>
    </row>
    <row r="43" spans="1:13" ht="15.75" thickBot="1" x14ac:dyDescent="0.3">
      <c r="A43" s="121"/>
      <c r="B43" s="122"/>
      <c r="C43" s="122"/>
      <c r="D43" s="123"/>
      <c r="E43" s="95">
        <v>3</v>
      </c>
      <c r="F43" s="52" t="str">
        <f>IF($E$17=3,$F$17,IF($E$31=3,$F$31,""))</f>
        <v/>
      </c>
      <c r="G43" s="108"/>
      <c r="H43" s="109"/>
      <c r="I43" s="110"/>
      <c r="J43" s="50"/>
      <c r="K43" s="109"/>
      <c r="L43" s="109"/>
      <c r="M43" s="111"/>
    </row>
    <row r="44" spans="1:13" x14ac:dyDescent="0.25">
      <c r="A44" s="105" t="s">
        <v>19</v>
      </c>
      <c r="B44" s="106"/>
      <c r="C44" s="106"/>
      <c r="D44" s="107"/>
      <c r="E44" s="95">
        <v>4</v>
      </c>
      <c r="F44" s="52" t="str">
        <f>IF($E$17=4,$F$17,IF($E$31=4,$F$31,""))</f>
        <v/>
      </c>
      <c r="G44" s="108"/>
      <c r="H44" s="109"/>
      <c r="I44" s="110"/>
      <c r="J44" s="50"/>
      <c r="K44" s="109"/>
      <c r="L44" s="109"/>
      <c r="M44" s="111"/>
    </row>
    <row r="45" spans="1:13" ht="15.75" thickBot="1" x14ac:dyDescent="0.3">
      <c r="A45" s="115"/>
      <c r="B45" s="116"/>
      <c r="C45" s="116"/>
      <c r="D45" s="117"/>
      <c r="E45" s="53"/>
      <c r="F45" s="54"/>
      <c r="G45" s="108"/>
      <c r="H45" s="109"/>
      <c r="I45" s="110"/>
      <c r="J45" s="50"/>
      <c r="K45" s="109"/>
      <c r="L45" s="109"/>
      <c r="M45" s="111"/>
    </row>
    <row r="46" spans="1:13" x14ac:dyDescent="0.25">
      <c r="A46" s="105" t="s">
        <v>20</v>
      </c>
      <c r="B46" s="106"/>
      <c r="C46" s="106"/>
      <c r="D46" s="107"/>
      <c r="E46" s="53"/>
      <c r="F46" s="54"/>
      <c r="G46" s="108"/>
      <c r="H46" s="109"/>
      <c r="I46" s="110"/>
      <c r="J46" s="50"/>
      <c r="K46" s="109"/>
      <c r="L46" s="109"/>
      <c r="M46" s="111"/>
    </row>
    <row r="47" spans="1:13" x14ac:dyDescent="0.25">
      <c r="A47" s="112">
        <f>K5</f>
        <v>0</v>
      </c>
      <c r="B47" s="113"/>
      <c r="C47" s="113"/>
      <c r="D47" s="114"/>
      <c r="E47" s="53"/>
      <c r="F47" s="54"/>
      <c r="G47" s="108"/>
      <c r="H47" s="109"/>
      <c r="I47" s="110"/>
      <c r="J47" s="50"/>
      <c r="K47" s="109"/>
      <c r="L47" s="109"/>
      <c r="M47" s="111"/>
    </row>
    <row r="48" spans="1:13" ht="15.75" thickBot="1" x14ac:dyDescent="0.3">
      <c r="A48" s="96" t="e">
        <f>(#REF!)</f>
        <v>#REF!</v>
      </c>
      <c r="B48" s="97"/>
      <c r="C48" s="97"/>
      <c r="D48" s="98"/>
      <c r="E48" s="55"/>
      <c r="F48" s="56"/>
      <c r="G48" s="99"/>
      <c r="H48" s="100"/>
      <c r="I48" s="101"/>
      <c r="J48" s="57"/>
      <c r="K48" s="100"/>
      <c r="L48" s="100"/>
      <c r="M48" s="102"/>
    </row>
  </sheetData>
  <mergeCells count="33">
    <mergeCell ref="A39:B39"/>
    <mergeCell ref="A1:M1"/>
    <mergeCell ref="A2:E2"/>
    <mergeCell ref="A3:E3"/>
    <mergeCell ref="A4:E4"/>
    <mergeCell ref="A5:E5"/>
    <mergeCell ref="A40:D40"/>
    <mergeCell ref="G40:I40"/>
    <mergeCell ref="K40:M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8:D48"/>
    <mergeCell ref="G48:I48"/>
    <mergeCell ref="K48:M48"/>
    <mergeCell ref="A46:D46"/>
    <mergeCell ref="G46:I46"/>
    <mergeCell ref="K46:M46"/>
    <mergeCell ref="A47:D47"/>
    <mergeCell ref="G47:I47"/>
    <mergeCell ref="K47:M47"/>
  </mergeCells>
  <conditionalFormatting sqref="B8:D38 F8:F38">
    <cfRule type="expression" dxfId="9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8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2634-9E2F-416C-821C-5808A2233191}">
  <dimension ref="A1:L37"/>
  <sheetViews>
    <sheetView topLeftCell="A20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5"/>
      <c r="B3" s="135"/>
      <c r="C3" s="135"/>
      <c r="D3" s="135"/>
      <c r="E3" s="135"/>
      <c r="F3" s="4"/>
      <c r="G3" s="5"/>
      <c r="H3" s="4"/>
      <c r="I3" s="6"/>
      <c r="J3" s="6"/>
      <c r="K3" s="4"/>
      <c r="L3" s="7"/>
    </row>
    <row r="4" spans="1:12" x14ac:dyDescent="0.25">
      <c r="A4" s="134" t="s">
        <v>3</v>
      </c>
      <c r="B4" s="134"/>
      <c r="C4" s="134"/>
      <c r="D4" s="134"/>
      <c r="E4" s="134"/>
      <c r="F4" s="1" t="s">
        <v>65</v>
      </c>
      <c r="G4" s="2" t="s">
        <v>36</v>
      </c>
      <c r="H4" s="2"/>
      <c r="I4" s="2"/>
      <c r="J4" s="2"/>
      <c r="K4" s="2"/>
      <c r="L4" s="8" t="s">
        <v>4</v>
      </c>
    </row>
    <row r="5" spans="1:12" ht="15.75" thickBot="1" x14ac:dyDescent="0.3">
      <c r="A5" s="132"/>
      <c r="B5" s="132"/>
      <c r="C5" s="132"/>
      <c r="D5" s="132"/>
      <c r="E5" s="132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66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67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11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68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69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70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24" t="s">
        <v>12</v>
      </c>
      <c r="B23" s="124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5" t="s">
        <v>16</v>
      </c>
      <c r="H24" s="126"/>
      <c r="I24" s="127"/>
      <c r="J24" s="47"/>
      <c r="K24" s="126" t="s">
        <v>17</v>
      </c>
      <c r="L24" s="128"/>
    </row>
    <row r="25" spans="1:12" ht="15.75" thickBot="1" x14ac:dyDescent="0.3">
      <c r="A25" s="129"/>
      <c r="B25" s="130"/>
      <c r="C25" s="130"/>
      <c r="D25" s="131"/>
      <c r="E25" s="48">
        <v>1</v>
      </c>
      <c r="F25" s="49" t="str">
        <f>F8</f>
        <v>Verónica Biernacka Mendez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Laura López González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7" priority="1" stopIfTrue="1">
      <formula>AND($E8&lt;=$L$9,$M8&gt;0,$E8&gt;0,$D8&lt;&gt;"LL",$D8&lt;&gt;"Alt")</formula>
    </cfRule>
  </conditionalFormatting>
  <conditionalFormatting sqref="E8 E10 E12 E14 E16 E18 E20 E22">
    <cfRule type="expression" dxfId="6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851C-A6DA-41B4-8569-0D19332B55AF}">
  <dimension ref="A1:L37"/>
  <sheetViews>
    <sheetView topLeftCell="A21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5"/>
      <c r="B3" s="135"/>
      <c r="C3" s="135"/>
      <c r="D3" s="135"/>
      <c r="E3" s="135"/>
      <c r="F3" s="4"/>
      <c r="G3" s="5"/>
      <c r="H3" s="4"/>
      <c r="I3" s="6"/>
      <c r="J3" s="6"/>
      <c r="K3" s="4"/>
      <c r="L3" s="7"/>
    </row>
    <row r="4" spans="1:12" x14ac:dyDescent="0.25">
      <c r="A4" s="134" t="s">
        <v>3</v>
      </c>
      <c r="B4" s="134"/>
      <c r="C4" s="134"/>
      <c r="D4" s="134"/>
      <c r="E4" s="134"/>
      <c r="F4" s="1" t="s">
        <v>71</v>
      </c>
      <c r="G4" s="2" t="s">
        <v>26</v>
      </c>
      <c r="H4" s="2"/>
      <c r="I4" s="2"/>
      <c r="J4" s="2"/>
      <c r="K4" s="2"/>
      <c r="L4" s="8" t="s">
        <v>4</v>
      </c>
    </row>
    <row r="5" spans="1:12" ht="15.75" thickBot="1" x14ac:dyDescent="0.3">
      <c r="A5" s="132"/>
      <c r="B5" s="132"/>
      <c r="C5" s="132"/>
      <c r="D5" s="132"/>
      <c r="E5" s="132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72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73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11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11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74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75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24" t="s">
        <v>12</v>
      </c>
      <c r="B23" s="124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5" t="s">
        <v>16</v>
      </c>
      <c r="H24" s="126"/>
      <c r="I24" s="127"/>
      <c r="J24" s="47"/>
      <c r="K24" s="126" t="s">
        <v>17</v>
      </c>
      <c r="L24" s="128"/>
    </row>
    <row r="25" spans="1:12" ht="15.75" thickBot="1" x14ac:dyDescent="0.3">
      <c r="A25" s="129"/>
      <c r="B25" s="130"/>
      <c r="C25" s="130"/>
      <c r="D25" s="131"/>
      <c r="E25" s="48">
        <v>1</v>
      </c>
      <c r="F25" s="49" t="str">
        <f>F8</f>
        <v>Javier Llaneza Menénez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Alejandro Ordoñez Redondo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5" priority="1" stopIfTrue="1">
      <formula>AND($E8&lt;=$L$9,$M8&gt;0,$E8&gt;0,$D8&lt;&gt;"LL",$D8&lt;&gt;"Alt")</formula>
    </cfRule>
  </conditionalFormatting>
  <conditionalFormatting sqref="E8 E10 E12 E14 E16 E18 E20 E22">
    <cfRule type="expression" dxfId="4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Gijón Benjamín M (16)</vt:lpstr>
      <vt:lpstr>Gijón Benjamín F (8)</vt:lpstr>
      <vt:lpstr>Gijón Alevín M (8)</vt:lpstr>
      <vt:lpstr>Gijón Alevín F (8)</vt:lpstr>
      <vt:lpstr>Gijón Infantil M (16)</vt:lpstr>
      <vt:lpstr>Gijón Infantil F (8)</vt:lpstr>
      <vt:lpstr>Gijón Cadete M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Pelayo López Molina</cp:lastModifiedBy>
  <cp:lastPrinted>2023-11-12T22:11:36Z</cp:lastPrinted>
  <dcterms:created xsi:type="dcterms:W3CDTF">2022-11-13T16:18:56Z</dcterms:created>
  <dcterms:modified xsi:type="dcterms:W3CDTF">2025-11-25T18:57:51Z</dcterms:modified>
</cp:coreProperties>
</file>